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 LEA CC" sheetId="1" state="visible" r:id="rId1"/>
    <sheet name="réferences" sheetId="2" state="visible" r:id="rId2"/>
  </sheets>
  <definedNames>
    <definedName name="_xlnm.Print_Titles" localSheetId="0">' LEA CC'!$1:$4</definedName>
    <definedName name="_xlnm.Print_Area" localSheetId="0">' LEA CC'!$A$1:$W$184</definedName>
  </definedNames>
  <calcPr iterateDelta="0.0001"/>
</workbook>
</file>

<file path=xl/sharedStrings.xml><?xml version="1.0" encoding="utf-8"?>
<sst xmlns="http://schemas.openxmlformats.org/spreadsheetml/2006/main" count="122" uniqueCount="122">
  <si>
    <t>DÉPARTEMENT </t>
  </si>
  <si>
    <t xml:space="preserve">Langues étrangères  </t>
  </si>
  <si>
    <t xml:space="preserve">DATES DES VOTES </t>
  </si>
  <si>
    <t xml:space="preserve">EN CONSEIL D'UFR </t>
  </si>
  <si>
    <t xml:space="preserve">EN CONSEIL DE DÉPARTEMENT </t>
  </si>
  <si>
    <t xml:space="preserve">ANNÉE UNIVERSITAIRE</t>
  </si>
  <si>
    <t>2025-2026</t>
  </si>
  <si>
    <t>LICENCE </t>
  </si>
  <si>
    <t xml:space="preserve">Langues étrangères appliquées Parcours langue B</t>
  </si>
  <si>
    <t>SEMESTRE</t>
  </si>
  <si>
    <t xml:space="preserve">1 et 2</t>
  </si>
  <si>
    <t>RULA102T</t>
  </si>
  <si>
    <t xml:space="preserve">1ère chance</t>
  </si>
  <si>
    <r>
      <rPr>
        <b/>
        <color indexed="64"/>
        <i/>
        <rFont val="Calibri"/>
        <sz val="10"/>
      </rPr>
      <t xml:space="preserve">Durée
</t>
    </r>
    <r>
      <rPr>
        <color indexed="64"/>
        <i/>
        <rFont val="Calibri"/>
        <sz val="10"/>
      </rPr>
      <t xml:space="preserve">(si applicable)</t>
    </r>
  </si>
  <si>
    <t>Pourcentage</t>
  </si>
  <si>
    <t>Coefficient</t>
  </si>
  <si>
    <t xml:space="preserve">Informations complémentaires, documents autorisés... </t>
  </si>
  <si>
    <t xml:space="preserve">MODE DE CALCUL</t>
  </si>
  <si>
    <t xml:space="preserve">Langue et civilisation russes 1 (62,5h)</t>
  </si>
  <si>
    <t xml:space="preserve">Évaluations intermédiaires</t>
  </si>
  <si>
    <t xml:space="preserve">Langue russe</t>
  </si>
  <si>
    <t xml:space="preserve">Ecrit (plusieurs exercices possibles : dictée, traduction, compréhension etc.)</t>
  </si>
  <si>
    <t xml:space="preserve">40 min</t>
  </si>
  <si>
    <t>-</t>
  </si>
  <si>
    <r>
      <rPr>
        <b/>
        <color rgb="FF7F7F7F"/>
        <i/>
        <rFont val="Calibri"/>
        <sz val="10"/>
      </rPr>
      <t xml:space="preserve">1. 1e chance</t>
    </r>
    <r>
      <rPr>
        <color rgb="FF7F7F7F"/>
        <i/>
        <rFont val="Calibri"/>
        <sz val="10"/>
      </rPr>
      <t xml:space="preserve"> : on fait la moyenne pondérée de toutes les notes
</t>
    </r>
    <r>
      <rPr>
        <b/>
        <color rgb="FF7F7F7F"/>
        <i/>
        <rFont val="Calibri"/>
        <sz val="10"/>
      </rPr>
      <t xml:space="preserve">2. 2e chance</t>
    </r>
    <r>
      <rPr>
        <color rgb="FF7F7F7F"/>
        <i/>
        <rFont val="Calibri"/>
        <sz val="10"/>
      </rPr>
      <t xml:space="preserve"> : on fait la moyenne pondérée des évaluations finales
</t>
    </r>
    <r>
      <rPr>
        <b/>
        <color rgb="FF7F7F7F"/>
        <i/>
        <rFont val="Calibri"/>
        <sz val="10"/>
      </rPr>
      <t xml:space="preserve">3. note de l'UE</t>
    </r>
    <r>
      <rPr>
        <color rgb="FF7F7F7F"/>
        <i/>
        <rFont val="Calibri"/>
        <sz val="10"/>
      </rPr>
      <t xml:space="preserve"> : on compare la moyenne de 1e chance à la moyenne de 2e chance, et on conserve la meilleure des 2 notes</t>
    </r>
  </si>
  <si>
    <t>Grammaire</t>
  </si>
  <si>
    <t xml:space="preserve">non évalué</t>
  </si>
  <si>
    <t>Phonétique</t>
  </si>
  <si>
    <t xml:space="preserve">Oral asynchrone : devoir enregistré à déposer sur IRIS-Exam</t>
  </si>
  <si>
    <t xml:space="preserve">5 mn</t>
  </si>
  <si>
    <t xml:space="preserve">Responsable(s) pédagogique(s)</t>
  </si>
  <si>
    <t xml:space="preserve">BOURBIER / KAPPS / BILL / MOISEEVA</t>
  </si>
  <si>
    <t xml:space="preserve">2e chance</t>
  </si>
  <si>
    <t>Période</t>
  </si>
  <si>
    <t xml:space="preserve">Évaluations finales tenant lieu de seconde chance</t>
  </si>
  <si>
    <t xml:space="preserve">Phonétique / Grammaire</t>
  </si>
  <si>
    <t xml:space="preserve">Ecrit (sujet en commun)</t>
  </si>
  <si>
    <t>1h</t>
  </si>
  <si>
    <t xml:space="preserve">période des examens</t>
  </si>
  <si>
    <t>RULA106T</t>
  </si>
  <si>
    <t xml:space="preserve">Russe : renforcement 1 (Expression) (25h)</t>
  </si>
  <si>
    <t xml:space="preserve">Dépôt  d'un enregistrement sur IRIS-exam </t>
  </si>
  <si>
    <r>
      <rPr>
        <b/>
        <color rgb="FF7F7F7F"/>
        <i/>
        <rFont val="Calibri"/>
        <sz val="10"/>
      </rPr>
      <t xml:space="preserve">1. 1e chance</t>
    </r>
    <r>
      <rPr>
        <color rgb="FF7F7F7F"/>
        <i/>
        <rFont val="Calibri"/>
        <sz val="10"/>
      </rPr>
      <t xml:space="preserve"> : on fait la moyenne pondérée de toutes les notes
</t>
    </r>
    <r>
      <rPr>
        <b/>
        <color rgb="FF7F7F7F"/>
        <i/>
        <rFont val="Calibri"/>
        <sz val="10"/>
      </rPr>
      <t xml:space="preserve">2. 2e chance</t>
    </r>
    <r>
      <rPr>
        <color rgb="FF7F7F7F"/>
        <i/>
        <rFont val="Calibri"/>
        <sz val="10"/>
      </rPr>
      <t xml:space="preserve"> : note de l'évaluation finale
</t>
    </r>
    <r>
      <rPr>
        <b/>
        <color rgb="FF7F7F7F"/>
        <i/>
        <rFont val="Calibri"/>
        <sz val="10"/>
      </rPr>
      <t xml:space="preserve">3. note de l'UE</t>
    </r>
    <r>
      <rPr>
        <color rgb="FF7F7F7F"/>
        <i/>
        <rFont val="Calibri"/>
        <sz val="10"/>
      </rPr>
      <t xml:space="preserve"> : on compare les 2 notes et on conserve la meilleure</t>
    </r>
  </si>
  <si>
    <t>SINAYSKAYA</t>
  </si>
  <si>
    <t xml:space="preserve">Évaluation finale tenant lieu de seconde chance</t>
  </si>
  <si>
    <t xml:space="preserve">Ecrit (plusieurs exercices de compréhension et d'expression écrite)</t>
  </si>
  <si>
    <t>1h30</t>
  </si>
  <si>
    <t>RULA108T</t>
  </si>
  <si>
    <t xml:space="preserve">Exercices méthodologiques</t>
  </si>
  <si>
    <t xml:space="preserve">note d'assiduité et de participation</t>
  </si>
  <si>
    <t>BILL</t>
  </si>
  <si>
    <t xml:space="preserve">soutenance à l'oral du dossier écrit</t>
  </si>
  <si>
    <t xml:space="preserve">15 min</t>
  </si>
  <si>
    <t xml:space="preserve">dépôt du dossier écrit sur IRIS-Exam avant le début de la session d'examens--</t>
  </si>
  <si>
    <t>RULA202T</t>
  </si>
  <si>
    <t xml:space="preserve">Langue et civilisation russes 2 (75h)</t>
  </si>
  <si>
    <t>Langue</t>
  </si>
  <si>
    <t>Expression</t>
  </si>
  <si>
    <t xml:space="preserve">Devoir sur table écrit comportant 1 ou plusieurs exercices</t>
  </si>
  <si>
    <t xml:space="preserve">Questions relatives au cours</t>
  </si>
  <si>
    <t xml:space="preserve">40 mn</t>
  </si>
  <si>
    <t xml:space="preserve">Espace et territoire</t>
  </si>
  <si>
    <t xml:space="preserve">BOURBIER / KAPPS / SINAYSKAYA / ZAYTSEVA</t>
  </si>
  <si>
    <t xml:space="preserve">Ecrit (plusieurs exercices parmi : traduction, compréhension, expression)</t>
  </si>
  <si>
    <t xml:space="preserve">Examen écrit : questions de cours</t>
  </si>
  <si>
    <t>RULA206T</t>
  </si>
  <si>
    <t xml:space="preserve">Option-Renforcement russe 2 (25h)</t>
  </si>
  <si>
    <t>Conversation</t>
  </si>
  <si>
    <t>Compréhension</t>
  </si>
  <si>
    <t xml:space="preserve">Plusieurs exercices de compréhension orale et écrite</t>
  </si>
  <si>
    <t xml:space="preserve">LUKASH </t>
  </si>
  <si>
    <t xml:space="preserve">Remarque : une seule évaluation intermédiaire est possible</t>
  </si>
  <si>
    <t xml:space="preserve">Exposé oral en russe suivi d'un échange avec l'enseignante</t>
  </si>
  <si>
    <t xml:space="preserve">10 min</t>
  </si>
  <si>
    <t>RULA302T</t>
  </si>
  <si>
    <t xml:space="preserve">Langue et Civilisation Russes 3 (75h)</t>
  </si>
  <si>
    <t xml:space="preserve">Écrit, exercices d'application liés aux sujets abordés lors du cours</t>
  </si>
  <si>
    <t xml:space="preserve">Dictionnaires autorisés</t>
  </si>
  <si>
    <t xml:space="preserve">Grammaire appliquée</t>
  </si>
  <si>
    <t xml:space="preserve">Ecrit (compréhension, dictée,  traduction etc.)</t>
  </si>
  <si>
    <t xml:space="preserve">Langue des médias 1</t>
  </si>
  <si>
    <t xml:space="preserve">Exposé + résumé de 3-4 phrases en russe, avec un support de type Power Point</t>
  </si>
  <si>
    <t xml:space="preserve">Devoir sur table, écrit </t>
  </si>
  <si>
    <t xml:space="preserve">30 min</t>
  </si>
  <si>
    <t xml:space="preserve">Histoire russe 1</t>
  </si>
  <si>
    <t xml:space="preserve">BOURBIER / BELIAKOV / BILL</t>
  </si>
  <si>
    <t xml:space="preserve">Ecrit. Questions de cours </t>
  </si>
  <si>
    <t>RULA402T</t>
  </si>
  <si>
    <t xml:space="preserve">1ere chance</t>
  </si>
  <si>
    <t xml:space="preserve">Langue et Civilisation Russes 4 (75h)</t>
  </si>
  <si>
    <t xml:space="preserve">Thème / Version</t>
  </si>
  <si>
    <t xml:space="preserve">Devoir sur table de traduction (tirage au sort entre thème et version)</t>
  </si>
  <si>
    <t xml:space="preserve">Langue des médias 2</t>
  </si>
  <si>
    <t xml:space="preserve">Histoire russe 2</t>
  </si>
  <si>
    <t xml:space="preserve">BOURBIER / BELIAKOV / KATAEVA / SAVELLI</t>
  </si>
  <si>
    <t xml:space="preserve">Examen de traduction (tirage au sort entre thème et version)</t>
  </si>
  <si>
    <t xml:space="preserve">devoir sur table : dissertation ou commentaire </t>
  </si>
  <si>
    <t>RULA502T</t>
  </si>
  <si>
    <t xml:space="preserve">Langue et Civilisation Russes 5 (75h)</t>
  </si>
  <si>
    <t xml:space="preserve">Traduction en cabines</t>
  </si>
  <si>
    <t xml:space="preserve">Ecrit (moyenne de plusieurs notes)</t>
  </si>
  <si>
    <t xml:space="preserve">Exercices de traduction </t>
  </si>
  <si>
    <t xml:space="preserve">Examen oral en binôme : tirage au sort d’une thématique étudiée en cours. Débat “pour / contre” entre deux étudiants.</t>
  </si>
  <si>
    <t xml:space="preserve">10 min par binôme</t>
  </si>
  <si>
    <t xml:space="preserve">Lecture de la presse</t>
  </si>
  <si>
    <t xml:space="preserve">Dépôt d'un résumé d'un des articles étudiés en cours</t>
  </si>
  <si>
    <t xml:space="preserve">BELIAKOV / KAPPS / LUKASH / ZAYTSEVA</t>
  </si>
  <si>
    <t xml:space="preserve">Examen écrit (tirage au sort entre thème et version)</t>
  </si>
  <si>
    <t xml:space="preserve">Oral - présentation du résumé d'un des articles étudiés en cours</t>
  </si>
  <si>
    <t xml:space="preserve">20 min</t>
  </si>
  <si>
    <t>RULA602T</t>
  </si>
  <si>
    <t xml:space="preserve">Langue et civilisation russes 6 (60h)</t>
  </si>
  <si>
    <t xml:space="preserve">10 minutes par binôme</t>
  </si>
  <si>
    <t xml:space="preserve">BELIAKOV / LUKASH / ZAYTSEVA</t>
  </si>
  <si>
    <t xml:space="preserve">voir calendrier LEA </t>
  </si>
  <si>
    <t xml:space="preserve">Examen écrit de traduction (sujet commun entre thème et version)</t>
  </si>
  <si>
    <t>2h</t>
  </si>
  <si>
    <t xml:space="preserve">dictionnaire unilangue autorisé (fr/fr pour thème, rus /rus pour version). </t>
  </si>
  <si>
    <t xml:space="preserve">Oral (compte-rendu d'article tiré au sort + réponse aux questions)</t>
  </si>
  <si>
    <t xml:space="preserve">durée min de présentation : 7 min. </t>
  </si>
  <si>
    <t>période</t>
  </si>
  <si>
    <t xml:space="preserve">emploi du temps habituel du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</si>
</sst>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\ %"/>
  </numFmts>
  <fonts count="24">
    <font>
      <name val="Helvetica Neue"/>
      <color indexed="64"/>
      <sz val="11"/>
      <scheme val="minor"/>
    </font>
    <font>
      <name val="Calibri"/>
      <color indexed="64"/>
      <sz val="11"/>
    </font>
    <font>
      <name val="Calibri"/>
      <b/>
      <color indexed="64"/>
      <sz val="16"/>
    </font>
    <font>
      <name val="Calibri"/>
      <b/>
      <i/>
      <color indexed="64"/>
      <sz val="12"/>
    </font>
    <font>
      <name val="Calibri"/>
      <b/>
      <color indexed="64"/>
      <sz val="12"/>
    </font>
    <font>
      <name val="Calibri"/>
      <color indexed="64"/>
      <sz val="12"/>
    </font>
    <font>
      <name val="Calibri"/>
      <b/>
      <color indexed="64"/>
      <sz val="11"/>
    </font>
    <font>
      <name val="Calibri"/>
      <color indexed="64"/>
      <sz val="14"/>
    </font>
    <font>
      <name val="Calibri"/>
      <b/>
      <color indexed="64"/>
      <sz val="18"/>
    </font>
    <font>
      <name val="Calibri"/>
      <b/>
      <i/>
      <color indexed="64"/>
      <sz val="11"/>
    </font>
    <font>
      <name val="Calibri"/>
      <b/>
      <i/>
      <color indexed="64"/>
      <sz val="10"/>
    </font>
    <font>
      <name val="Calibri"/>
      <b/>
      <i/>
      <color rgb="FF4472C4"/>
      <sz val="11"/>
    </font>
    <font>
      <name val="Calibri"/>
      <b/>
      <i/>
      <color rgb="FF548135"/>
      <sz val="11"/>
    </font>
    <font>
      <name val="Calibri"/>
      <b/>
      <i/>
      <color rgb="FFC00000"/>
      <sz val="11"/>
    </font>
    <font>
      <name val="Calibri"/>
      <b/>
      <i/>
      <color rgb="FF7F7F7F"/>
      <sz val="11"/>
    </font>
    <font>
      <name val="Calibri"/>
      <b/>
      <color indexed="64"/>
      <sz val="14"/>
    </font>
    <font>
      <name val="Calibri"/>
      <b/>
      <i/>
      <color rgb="FF7F7F7F"/>
      <sz val="10"/>
    </font>
    <font>
      <name val="Calibri"/>
      <color indexed="64"/>
      <sz val="10"/>
    </font>
    <font>
      <name val="Calibri"/>
      <color indexed="64"/>
      <sz val="9"/>
    </font>
    <font>
      <name val="Calibri"/>
      <i/>
      <color rgb="FF7F7F7F"/>
      <sz val="9"/>
    </font>
    <font>
      <name val="Calibri"/>
      <i/>
      <color rgb="FF7F7F7F"/>
      <sz val="11"/>
    </font>
    <font>
      <name val="Calibri"/>
      <color indexed="2"/>
      <sz val="11"/>
    </font>
    <font>
      <name val="Calibri"/>
      <i/>
      <color indexed="64"/>
      <sz val="11"/>
    </font>
    <font>
      <name val="Calibri"/>
      <sz val="11"/>
    </font>
  </fonts>
  <fills count="11">
    <fill>
      <patternFill patternType="none"/>
    </fill>
    <fill>
      <patternFill patternType="none"/>
    </fill>
    <fill>
      <patternFill patternType="solid">
        <fgColor rgb="FFE7E6E6"/>
        <bgColor rgb="FFE7E6E6"/>
      </patternFill>
    </fill>
    <fill>
      <patternFill patternType="solid">
        <fgColor indexed="65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rgb="FFD9E2F3"/>
        <bgColor rgb="FFD9E2F3"/>
      </patternFill>
    </fill>
    <fill>
      <patternFill patternType="solid">
        <fgColor rgb="FFC5DEB5"/>
        <bgColor rgb="FFC5DEB5"/>
      </patternFill>
    </fill>
    <fill>
      <patternFill patternType="solid">
        <fgColor rgb="FFE2EEDA"/>
        <bgColor rgb="FFE2EEDA"/>
      </patternFill>
    </fill>
    <fill>
      <patternFill patternType="solid">
        <fgColor rgb="FFF5F5F5"/>
        <bgColor rgb="FFF5F5F5"/>
      </patternFill>
    </fill>
    <fill>
      <patternFill patternType="solid">
        <fgColor rgb="FFDEEDD5"/>
        <bgColor rgb="FFDEEDD5"/>
      </patternFill>
    </fill>
    <fill>
      <patternFill patternType="solid">
        <fgColor rgb="FFD8D8D8"/>
        <bgColor rgb="FFD8D8D8"/>
      </patternFill>
    </fill>
  </fills>
  <borders count="126">
    <border>
      <left/>
      <right/>
      <top/>
      <bottom/>
      <diagonal/>
    </border>
    <border>
      <left style="thick">
        <color rgb="FF7F7F7F"/>
      </left>
      <right/>
      <top style="thick">
        <color rgb="FF7F7F7F"/>
      </top>
      <bottom style="thick">
        <color rgb="FF7F7F7F"/>
      </bottom>
      <diagonal/>
    </border>
    <border>
      <left/>
      <right/>
      <top style="thick">
        <color rgb="FF7F7F7F"/>
      </top>
      <bottom style="thick">
        <color rgb="FF7F7F7F"/>
      </bottom>
      <diagonal/>
    </border>
    <border>
      <left/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/>
      <diagonal/>
    </border>
    <border>
      <left style="thick">
        <color rgb="FF7F7F7F"/>
      </left>
      <right/>
      <top style="thick">
        <color rgb="FF7F7F7F"/>
      </top>
      <bottom/>
      <diagonal/>
    </border>
    <border>
      <left/>
      <right/>
      <top style="thick">
        <color rgb="FF7F7F7F"/>
      </top>
      <bottom/>
      <diagonal/>
    </border>
    <border>
      <left style="thin">
        <color rgb="FF7F7F7F"/>
      </left>
      <right style="thick">
        <color rgb="FF7F7F7F"/>
      </right>
      <top/>
      <bottom/>
      <diagonal/>
    </border>
    <border>
      <left style="thick">
        <color rgb="FF7F7F7F"/>
      </left>
      <right/>
      <top/>
      <bottom/>
      <diagonal/>
    </border>
    <border>
      <left/>
      <right style="thick">
        <color indexed="6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rgb="FF7F7F7F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rgb="FF4472C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7F7F7F"/>
      </bottom>
      <diagonal/>
    </border>
    <border>
      <left/>
      <right style="thick">
        <color rgb="FF4472C4"/>
      </right>
      <top/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4472C4"/>
      </bottom>
      <diagonal/>
    </border>
    <border>
      <left style="thick">
        <color rgb="FF4472C4"/>
      </left>
      <right style="thick">
        <color rgb="FF70AD47"/>
      </right>
      <top/>
      <bottom style="dotted">
        <color indexed="65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F7F7F"/>
      </bottom>
      <diagonal/>
    </border>
    <border>
      <left style="thick">
        <color rgb="FF70AD47"/>
      </left>
      <right/>
      <top/>
      <bottom style="dotted">
        <color indexed="65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/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thick">
        <color rgb="FF7F7F7F"/>
      </left>
      <right style="thick">
        <color rgb="FF4472C4"/>
      </right>
      <top style="dotted">
        <color indexed="65"/>
      </top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dotted">
        <color theme="1"/>
      </bottom>
      <diagonal/>
    </border>
    <border>
      <left style="thick">
        <color rgb="FF4472C4"/>
      </left>
      <right style="thick">
        <color rgb="FF70AD47"/>
      </right>
      <top style="dotted">
        <color indexed="65"/>
      </top>
      <bottom style="dotted">
        <color indexed="65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dotted">
        <color theme="1"/>
      </bottom>
      <diagonal/>
    </border>
    <border>
      <left style="thick">
        <color rgb="FF70AD47"/>
      </left>
      <right/>
      <top style="dotted">
        <color indexed="65"/>
      </top>
      <bottom style="dotted">
        <color indexed="65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thick">
        <color rgb="FF7F7F7F"/>
      </left>
      <right style="thin">
        <color rgb="FF7F7F7F"/>
      </right>
      <top/>
      <bottom/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thick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thick">
        <color rgb="FF7F7F7F"/>
      </bottom>
      <diagonal/>
    </border>
    <border>
      <left/>
      <right style="thick">
        <color rgb="FF7F7F7F"/>
      </right>
      <top style="thick">
        <color rgb="FF7F7F7F"/>
      </top>
      <bottom/>
      <diagonal/>
    </border>
    <border>
      <left style="thick">
        <color rgb="FF7F7F7F"/>
      </left>
      <right/>
      <top/>
      <bottom style="dotted">
        <color rgb="FF7F7F7F"/>
      </bottom>
      <diagonal/>
    </border>
    <border>
      <left/>
      <right/>
      <top/>
      <bottom style="dotted">
        <color rgb="FF7F7F7F"/>
      </bottom>
      <diagonal/>
    </border>
    <border>
      <left/>
      <right style="thick">
        <color rgb="FF7F7F7F"/>
      </right>
      <top/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thick">
        <color rgb="FF70AD47"/>
      </bottom>
      <diagonal/>
    </border>
    <border>
      <left style="thick">
        <color rgb="FF7F7F7F"/>
      </left>
      <right/>
      <top style="dotted">
        <color rgb="FF7F7F7F"/>
      </top>
      <bottom/>
      <diagonal/>
    </border>
    <border>
      <left/>
      <right/>
      <top style="dotted">
        <color rgb="FF7F7F7F"/>
      </top>
      <bottom/>
      <diagonal/>
    </border>
    <border>
      <left/>
      <right style="thick">
        <color rgb="FF7F7F7F"/>
      </right>
      <top style="dotted">
        <color rgb="FF7F7F7F"/>
      </top>
      <bottom/>
      <diagonal/>
    </border>
    <border>
      <left style="thick">
        <color rgb="FF7F7F7F"/>
      </left>
      <right/>
      <top/>
      <bottom style="thick">
        <color rgb="FF7F7F7F"/>
      </bottom>
      <diagonal/>
    </border>
    <border>
      <left/>
      <right style="thick">
        <color rgb="FF7F7F7F"/>
      </right>
      <top/>
      <bottom style="thick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 style="dotted">
        <color indexed="65"/>
      </top>
      <bottom/>
      <diagonal/>
    </border>
    <border>
      <left/>
      <right/>
      <top style="thick">
        <color rgb="FF4472C4"/>
      </top>
      <bottom/>
      <diagonal/>
    </border>
    <border>
      <left/>
      <right/>
      <top style="thick">
        <color rgb="FF70AD47"/>
      </top>
      <bottom/>
      <diagonal/>
    </border>
    <border>
      <left/>
      <right/>
      <top/>
      <bottom style="dotted">
        <color indexed="65"/>
      </bottom>
      <diagonal/>
    </border>
    <border>
      <left/>
      <right/>
      <top/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thin">
        <color rgb="FFAAAAAA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7F7F7F"/>
      </bottom>
      <diagonal/>
    </border>
    <border>
      <left/>
      <right style="thick">
        <color rgb="FF4472C4"/>
      </right>
      <top style="dotted">
        <color indexed="65"/>
      </top>
      <bottom style="dotted">
        <color indexed="65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dotted">
        <color rgb="FF7F7F7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thick">
        <color rgb="FF7D7D7D"/>
      </bottom>
      <diagonal/>
    </border>
    <border>
      <left style="thick">
        <color rgb="FF4472C4"/>
      </left>
      <right/>
      <top style="dotted">
        <color indexed="65"/>
      </top>
      <bottom style="dotted">
        <color indexed="65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dotted">
        <color indexed="65"/>
      </top>
      <bottom style="dotted">
        <color indexed="65"/>
      </bottom>
      <diagonal/>
    </border>
    <border>
      <left style="dotted">
        <color rgb="FF7F7F7F"/>
      </left>
      <right style="dotted">
        <color rgb="FF7F7F7F"/>
      </right>
      <top/>
      <bottom/>
      <diagonal/>
    </border>
    <border>
      <left style="dotted">
        <color rgb="FF7F7F7F"/>
      </left>
      <right/>
      <top style="thick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thick">
        <color rgb="FF535353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thick">
        <color rgb="FF535353"/>
      </bottom>
      <diagonal/>
    </border>
    <border>
      <left style="thick">
        <color rgb="FF4472C4"/>
      </left>
      <right style="thick">
        <color rgb="FF4472C4"/>
      </right>
      <top/>
      <bottom style="thick">
        <color rgb="FF4472C4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thin">
        <color theme="1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/>
      <diagonal/>
    </border>
    <border>
      <left style="thick">
        <color rgb="FF4472C4"/>
      </left>
      <right style="thick">
        <color rgb="FF4472C4"/>
      </right>
      <top style="thin">
        <color theme="1"/>
      </top>
      <bottom style="thick">
        <color rgb="FF4472C4"/>
      </bottom>
      <diagonal/>
    </border>
    <border>
      <left style="thick">
        <color rgb="FF7F7F7F"/>
      </left>
      <right style="thick">
        <color rgb="FF7F7F7F"/>
      </right>
      <top/>
      <bottom style="thick">
        <color rgb="FF7F7F7F"/>
      </bottom>
      <diagonal/>
    </border>
    <border>
      <left/>
      <right style="thick">
        <color rgb="FF4472C4"/>
      </right>
      <top/>
      <bottom/>
      <diagonal/>
    </border>
    <border>
      <left/>
      <right style="thick">
        <color rgb="FF4472C4"/>
      </right>
      <top style="dotted">
        <color indexed="6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rgb="FF7F7F7F"/>
      </right>
      <top/>
      <bottom/>
      <diagonal/>
    </border>
    <border>
      <left style="dotted">
        <color rgb="FF7F7F7F"/>
      </left>
      <right style="dotted">
        <color rgb="FF7F7F7F"/>
      </right>
      <top/>
      <bottom style="thick">
        <color rgb="FF7F7F7F"/>
      </bottom>
      <diagonal/>
    </border>
    <border>
      <left style="dotted">
        <color rgb="FF7F7F7F"/>
      </left>
      <right/>
      <top/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/>
      <diagonal/>
    </border>
    <border>
      <left style="thick">
        <color rgb="FF70AD47"/>
      </left>
      <right style="thick">
        <color rgb="FF70AD47"/>
      </right>
      <top style="thin">
        <color theme="1"/>
      </top>
      <bottom style="thin">
        <color theme="1"/>
      </bottom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/>
      <bottom style="thick">
        <color rgb="FF7D7D7D"/>
      </bottom>
      <diagonal/>
    </border>
    <border>
      <left style="dotted">
        <color rgb="FF7F7F7F"/>
      </left>
      <right style="thick">
        <color rgb="FF7F7F7F"/>
      </right>
      <top/>
      <bottom style="thick">
        <color rgb="FF7F7F7F"/>
      </bottom>
      <diagonal/>
    </border>
    <border>
      <left style="thick">
        <color rgb="FF70AD47"/>
      </left>
      <right style="thick">
        <color rgb="FF70AD47"/>
      </right>
      <top style="thin">
        <color theme="1"/>
      </top>
      <bottom style="thick">
        <color rgb="FF70AD47"/>
      </bottom>
      <diagonal/>
    </border>
    <border>
      <left style="thick">
        <color rgb="FF4472C4"/>
      </left>
      <right style="thick">
        <color rgb="FF4472C4"/>
      </right>
      <top style="thin">
        <color theme="1"/>
      </top>
      <bottom style="thin">
        <color theme="1"/>
      </bottom>
      <diagonal/>
    </border>
    <border>
      <left style="thick">
        <color rgb="FF7F7F7F"/>
      </left>
      <right style="thick">
        <color rgb="FF7F7F7F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theme="1"/>
      </top>
      <bottom/>
      <diagonal/>
    </border>
    <border>
      <left style="thin">
        <color rgb="FF7F7F7F"/>
      </left>
      <right/>
      <top/>
      <bottom/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ck">
        <color rgb="FF4472C4"/>
      </left>
      <right style="thick">
        <color rgb="FF4472C4"/>
      </right>
      <top style="thick">
        <color rgb="FF4472C4"/>
      </top>
      <bottom/>
      <diagonal/>
    </border>
    <border>
      <left style="thick">
        <color rgb="FF70AD47"/>
      </left>
      <right style="thick">
        <color rgb="FF70AD47"/>
      </right>
      <top style="thick">
        <color rgb="FF7F7F7F"/>
      </top>
      <bottom/>
      <diagonal/>
    </border>
    <border>
      <left style="thick">
        <color rgb="FF70AD47"/>
      </left>
      <right style="thick">
        <color rgb="FF70AD47"/>
      </right>
      <top style="thick">
        <color rgb="FF7D7D7D"/>
      </top>
      <bottom style="thick">
        <color rgb="FF7D7D7D"/>
      </bottom>
      <diagonal/>
    </border>
    <border>
      <left style="dotted">
        <color rgb="FF7F7F7F"/>
      </left>
      <right style="thick">
        <color rgb="FF7F7F7F"/>
      </right>
      <top/>
      <bottom/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 style="medium">
        <color indexed="64"/>
      </left>
      <right style="thin">
        <color rgb="FF7F7F7F"/>
      </right>
      <top/>
      <bottom style="thin">
        <color theme="1"/>
      </bottom>
      <diagonal/>
    </border>
    <border>
      <left style="thin">
        <color rgb="FF7F7F7F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/>
      <top/>
      <bottom style="medium">
        <color indexed="64"/>
      </bottom>
      <diagonal/>
    </border>
    <border>
      <left style="thick">
        <color rgb="FF4472C4"/>
      </left>
      <right style="thick">
        <color rgb="FF70AD47"/>
      </right>
      <top style="thick">
        <color rgb="FF4472C4"/>
      </top>
      <bottom style="dotted">
        <color indexed="65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/>
      <diagonal/>
    </border>
    <border>
      <left style="thick">
        <color rgb="FF70AD47"/>
      </left>
      <right style="thick">
        <color rgb="FF70AD47"/>
      </right>
      <top/>
      <bottom/>
      <diagonal/>
    </border>
    <border>
      <left style="medium">
        <color indexed="64"/>
      </left>
      <right style="thin">
        <color rgb="FF7F7F7F"/>
      </right>
      <top/>
      <bottom style="thin">
        <color rgb="FFAAAAAA"/>
      </bottom>
      <diagonal/>
    </border>
    <border>
      <left/>
      <right style="thick">
        <color rgb="FF7F7F7F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fontId="0" fillId="0" borderId="0" numFmtId="0"/>
  </cellStyleXfs>
  <cellXfs count="351">
    <xf fontId="0" fillId="0" borderId="0" numFmtId="0" xfId="0"/>
    <xf fontId="1" fillId="0" borderId="0" numFmtId="0" xfId="0" applyFont="1"/>
    <xf fontId="1" fillId="0" borderId="0" numFmtId="0" xfId="0" applyFont="1" applyAlignment="1">
      <alignment vertical="center"/>
    </xf>
    <xf fontId="2" fillId="2" borderId="1" numFmtId="49" xfId="0" applyNumberFormat="1" applyFont="1" applyFill="1" applyBorder="1" applyAlignment="1">
      <alignment horizontal="right" vertical="center"/>
    </xf>
    <xf fontId="1" fillId="2" borderId="2" numFmtId="0" xfId="0" applyFont="1" applyFill="1" applyBorder="1" applyAlignment="1">
      <alignment vertical="center"/>
    </xf>
    <xf fontId="2" fillId="2" borderId="3" numFmtId="49" xfId="0" applyNumberFormat="1" applyFont="1" applyFill="1" applyBorder="1" applyAlignment="1">
      <alignment horizontal="left" vertical="center"/>
    </xf>
    <xf fontId="1" fillId="3" borderId="4" numFmtId="0" xfId="0" applyFont="1" applyFill="1" applyBorder="1"/>
    <xf fontId="3" fillId="3" borderId="5" numFmtId="49" xfId="0" applyNumberFormat="1" applyFont="1" applyFill="1" applyBorder="1" applyAlignment="1">
      <alignment horizontal="right"/>
    </xf>
    <xf fontId="1" fillId="3" borderId="6" numFmtId="0" xfId="0" applyFont="1" applyFill="1" applyBorder="1"/>
    <xf fontId="1" fillId="3" borderId="6" numFmtId="0" xfId="0" applyFont="1" applyFill="1" applyBorder="1" applyAlignment="1">
      <alignment vertical="center"/>
    </xf>
    <xf fontId="1" fillId="3" borderId="7" numFmtId="0" xfId="0" applyFont="1" applyFill="1" applyBorder="1"/>
    <xf fontId="4" fillId="3" borderId="8" numFmtId="49" xfId="0" applyNumberFormat="1" applyFont="1" applyFill="1" applyBorder="1" applyAlignment="1">
      <alignment horizontal="right"/>
    </xf>
    <xf fontId="1" fillId="3" borderId="0" numFmtId="0" xfId="0" applyFont="1" applyFill="1"/>
    <xf fontId="5" fillId="3" borderId="0" numFmtId="14" xfId="0" applyNumberFormat="1" applyFont="1" applyFill="1" applyAlignment="1">
      <alignment horizontal="left"/>
    </xf>
    <xf fontId="1" fillId="3" borderId="0" numFmtId="0" xfId="0" applyFont="1" applyFill="1" applyAlignment="1">
      <alignment vertical="center"/>
    </xf>
    <xf fontId="5" fillId="3" borderId="0" numFmtId="0" xfId="0" applyFont="1" applyFill="1" applyAlignment="1">
      <alignment horizontal="right"/>
    </xf>
    <xf fontId="4" fillId="3" borderId="0" numFmtId="49" xfId="0" applyNumberFormat="1" applyFont="1" applyFill="1" applyAlignment="1">
      <alignment horizontal="right"/>
    </xf>
    <xf fontId="4" fillId="3" borderId="0" numFmtId="0" xfId="0" applyFont="1" applyFill="1" applyAlignment="1">
      <alignment horizontal="left"/>
    </xf>
    <xf fontId="1" fillId="3" borderId="8" numFmtId="0" xfId="0" applyFont="1" applyFill="1" applyBorder="1"/>
    <xf fontId="6" fillId="3" borderId="0" numFmtId="0" xfId="0" applyFont="1" applyFill="1" applyAlignment="1">
      <alignment horizontal="left"/>
    </xf>
    <xf fontId="1" fillId="3" borderId="7" numFmtId="0" xfId="0" applyFont="1" applyFill="1" applyBorder="1" applyAlignment="1">
      <alignment vertical="center"/>
    </xf>
    <xf fontId="0" fillId="0" borderId="0" numFmtId="0" xfId="0" applyAlignment="1">
      <alignment vertical="center"/>
    </xf>
    <xf fontId="2" fillId="3" borderId="8" numFmtId="49" xfId="0" applyNumberFormat="1" applyFont="1" applyFill="1" applyBorder="1" applyAlignment="1">
      <alignment horizontal="right" vertical="center"/>
    </xf>
    <xf fontId="2" fillId="3" borderId="0" numFmtId="0" xfId="0" applyFont="1" applyFill="1" applyAlignment="1">
      <alignment vertical="center"/>
    </xf>
    <xf fontId="7" fillId="3" borderId="0" numFmtId="49" xfId="0" applyNumberFormat="1" applyFont="1" applyFill="1" applyAlignment="1">
      <alignment horizontal="left" vertical="center"/>
    </xf>
    <xf fontId="4" fillId="3" borderId="0" numFmtId="49" xfId="0" applyNumberFormat="1" applyFont="1" applyFill="1" applyAlignment="1">
      <alignment horizontal="right" vertical="center"/>
    </xf>
    <xf fontId="5" fillId="3" borderId="0" numFmtId="0" xfId="0" applyFont="1" applyFill="1" applyAlignment="1">
      <alignment vertical="center"/>
    </xf>
    <xf fontId="4" fillId="3" borderId="9" numFmtId="0" xfId="0" applyFont="1" applyFill="1" applyBorder="1" applyAlignment="1">
      <alignment horizontal="left" vertical="center"/>
    </xf>
    <xf fontId="2" fillId="3" borderId="10" numFmtId="49" xfId="0" applyNumberFormat="1" applyFont="1" applyFill="1" applyBorder="1" applyAlignment="1">
      <alignment horizontal="center" vertical="center"/>
    </xf>
    <xf fontId="8" fillId="2" borderId="11" numFmtId="0" xfId="0" applyFont="1" applyFill="1" applyBorder="1" applyAlignment="1">
      <alignment horizontal="center" vertical="center" wrapText="1"/>
    </xf>
    <xf fontId="8" fillId="2" borderId="12" numFmtId="0" xfId="0" applyFont="1" applyFill="1" applyBorder="1" applyAlignment="1">
      <alignment horizontal="center" vertical="center" wrapText="1"/>
    </xf>
    <xf fontId="8" fillId="2" borderId="13" numFmtId="0" xfId="0" applyFont="1" applyFill="1" applyBorder="1" applyAlignment="1">
      <alignment horizontal="center" vertical="center" wrapText="1"/>
    </xf>
    <xf fontId="1" fillId="3" borderId="14" numFmtId="0" xfId="0" applyFont="1" applyFill="1" applyBorder="1"/>
    <xf fontId="2" fillId="3" borderId="15" numFmtId="49" xfId="0" applyNumberFormat="1" applyFont="1" applyFill="1" applyBorder="1" applyAlignment="1">
      <alignment horizontal="center" vertical="center"/>
    </xf>
    <xf fontId="8" fillId="2" borderId="0" numFmtId="0" xfId="0" applyFont="1" applyFill="1" applyAlignment="1">
      <alignment horizontal="center" vertical="center" wrapText="1"/>
    </xf>
    <xf fontId="8" fillId="4" borderId="0" numFmtId="0" xfId="0" applyFont="1" applyFill="1" applyAlignment="1">
      <alignment horizontal="center" vertical="center" wrapText="1"/>
    </xf>
    <xf fontId="4" fillId="4" borderId="16" numFmtId="0" xfId="0" applyFont="1" applyFill="1" applyBorder="1" applyAlignment="1">
      <alignment horizontal="center" vertical="center" wrapText="1"/>
    </xf>
    <xf fontId="4" fillId="4" borderId="0" numFmtId="0" xfId="0" applyFont="1" applyFill="1" applyAlignment="1">
      <alignment horizontal="center" vertical="center" wrapText="1"/>
    </xf>
    <xf fontId="8" fillId="2" borderId="17" numFmtId="0" xfId="0" applyFont="1" applyFill="1" applyBorder="1" applyAlignment="1">
      <alignment horizontal="center" vertical="center" wrapText="1"/>
    </xf>
    <xf fontId="1" fillId="2" borderId="0" numFmtId="0" xfId="0" applyFont="1" applyFill="1" applyAlignment="1">
      <alignment vertical="center"/>
    </xf>
    <xf fontId="1" fillId="2" borderId="18" numFmtId="0" xfId="0" applyFont="1" applyFill="1" applyBorder="1" applyAlignment="1">
      <alignment vertical="center"/>
    </xf>
    <xf fontId="9" fillId="2" borderId="18" numFmtId="0" xfId="0" applyFont="1" applyFill="1" applyBorder="1" applyAlignment="1">
      <alignment horizontal="center" vertical="center"/>
    </xf>
    <xf fontId="10" fillId="2" borderId="18" numFmtId="49" xfId="0" applyNumberFormat="1" applyFont="1" applyFill="1" applyBorder="1" applyAlignment="1">
      <alignment horizontal="center" vertical="center" wrapText="1"/>
    </xf>
    <xf fontId="1" fillId="4" borderId="19" numFmtId="0" xfId="0" applyFont="1" applyFill="1" applyBorder="1" applyAlignment="1">
      <alignment horizontal="left" vertical="center"/>
    </xf>
    <xf fontId="11" fillId="5" borderId="20" numFmtId="49" xfId="0" applyNumberFormat="1" applyFont="1" applyFill="1" applyBorder="1" applyAlignment="1">
      <alignment horizontal="center" vertical="center" wrapText="1"/>
    </xf>
    <xf fontId="1" fillId="4" borderId="21" numFmtId="160" xfId="0" applyNumberFormat="1" applyFont="1" applyFill="1" applyBorder="1"/>
    <xf fontId="12" fillId="6" borderId="22" numFmtId="49" xfId="0" applyNumberFormat="1" applyFont="1" applyFill="1" applyBorder="1" applyAlignment="1">
      <alignment horizontal="center" vertical="center" wrapText="1"/>
    </xf>
    <xf fontId="1" fillId="4" borderId="23" numFmtId="0" xfId="0" applyFont="1" applyFill="1" applyBorder="1" applyAlignment="1">
      <alignment vertical="center"/>
    </xf>
    <xf fontId="12" fillId="2" borderId="0" numFmtId="0" xfId="0" applyFont="1" applyFill="1" applyAlignment="1">
      <alignment horizontal="center" vertical="center" wrapText="1"/>
    </xf>
    <xf fontId="9" fillId="2" borderId="18" numFmtId="49" xfId="0" applyNumberFormat="1" applyFont="1" applyFill="1" applyBorder="1" applyAlignment="1">
      <alignment horizontal="center" vertical="center" wrapText="1"/>
    </xf>
    <xf fontId="13" fillId="2" borderId="24" numFmtId="0" xfId="0" applyFont="1" applyFill="1" applyBorder="1" applyAlignment="1">
      <alignment horizontal="center" vertical="center"/>
    </xf>
    <xf fontId="14" fillId="2" borderId="25" numFmtId="49" xfId="0" applyNumberFormat="1" applyFont="1" applyFill="1" applyBorder="1" applyAlignment="1">
      <alignment horizontal="center" vertical="center" wrapText="1"/>
    </xf>
    <xf fontId="1" fillId="3" borderId="14" numFmtId="0" xfId="0" applyFont="1" applyFill="1" applyBorder="1" applyAlignment="1">
      <alignment vertical="center"/>
    </xf>
    <xf fontId="15" fillId="3" borderId="15" numFmtId="49" xfId="0" applyNumberFormat="1" applyFont="1" applyFill="1" applyBorder="1" applyAlignment="1">
      <alignment horizontal="center" vertical="center" wrapText="1"/>
    </xf>
    <xf fontId="1" fillId="2" borderId="14" numFmtId="0" xfId="0" applyFont="1" applyFill="1" applyBorder="1" applyAlignment="1">
      <alignment horizontal="center" vertical="center"/>
    </xf>
    <xf fontId="6" fillId="3" borderId="26" numFmtId="49" xfId="0" applyNumberFormat="1" applyFont="1" applyFill="1" applyBorder="1" applyAlignment="1">
      <alignment horizontal="center" vertical="center" wrapText="1"/>
    </xf>
    <xf fontId="6" fillId="3" borderId="27" numFmtId="49" xfId="0" applyNumberFormat="1" applyFont="1" applyFill="1" applyBorder="1" applyAlignment="1">
      <alignment horizontal="center" vertical="center" wrapText="1"/>
    </xf>
    <xf fontId="1" fillId="3" borderId="28" numFmtId="49" xfId="0" applyNumberFormat="1" applyFont="1" applyFill="1" applyBorder="1" applyAlignment="1">
      <alignment horizontal="justify" vertical="center" wrapText="1"/>
    </xf>
    <xf fontId="1" fillId="3" borderId="29" numFmtId="49" xfId="0" applyNumberFormat="1" applyFont="1" applyFill="1" applyBorder="1" applyAlignment="1">
      <alignment horizontal="center" vertical="center"/>
    </xf>
    <xf fontId="1" fillId="4" borderId="30" numFmtId="0" xfId="0" applyFont="1" applyFill="1" applyBorder="1" applyAlignment="1">
      <alignment horizontal="left" vertical="center"/>
    </xf>
    <xf fontId="1" fillId="3" borderId="31" numFmtId="160" xfId="0" applyNumberFormat="1" applyFont="1" applyFill="1" applyBorder="1" applyAlignment="1">
      <alignment horizontal="center" vertical="center"/>
    </xf>
    <xf fontId="1" fillId="4" borderId="32" numFmtId="160" xfId="0" applyNumberFormat="1" applyFont="1" applyFill="1" applyBorder="1"/>
    <xf fontId="1" fillId="7" borderId="33" numFmtId="0" xfId="0" applyFont="1" applyFill="1" applyBorder="1" applyAlignment="1">
      <alignment horizontal="center" vertical="center"/>
    </xf>
    <xf fontId="1" fillId="4" borderId="34" numFmtId="0" xfId="0" applyFont="1" applyFill="1" applyBorder="1" applyAlignment="1">
      <alignment vertical="center"/>
    </xf>
    <xf fontId="1" fillId="2" borderId="14" numFmtId="0" xfId="0" applyFont="1" applyFill="1" applyBorder="1" applyAlignment="1">
      <alignment vertical="center"/>
    </xf>
    <xf fontId="1" fillId="3" borderId="35" numFmtId="0" xfId="0" applyFont="1" applyFill="1" applyBorder="1" applyAlignment="1">
      <alignment horizontal="center" vertical="center" wrapText="1"/>
    </xf>
    <xf fontId="1" fillId="2" borderId="36" numFmtId="160" xfId="0" applyNumberFormat="1" applyFont="1" applyFill="1" applyBorder="1" applyAlignment="1">
      <alignment vertical="center"/>
    </xf>
    <xf fontId="16" fillId="2" borderId="25" numFmtId="49" xfId="0" applyNumberFormat="1" applyFont="1" applyFill="1" applyBorder="1" applyAlignment="1">
      <alignment horizontal="left" vertical="center" wrapText="1"/>
    </xf>
    <xf fontId="6" fillId="3" borderId="37" numFmtId="49" xfId="0" applyNumberFormat="1" applyFont="1" applyFill="1" applyBorder="1" applyAlignment="1">
      <alignment horizontal="center" vertical="center" wrapText="1"/>
    </xf>
    <xf fontId="1" fillId="8" borderId="37" numFmtId="49" xfId="0" applyNumberFormat="1" applyFont="1" applyFill="1" applyBorder="1" applyAlignment="1">
      <alignment horizontal="center" vertical="center" wrapText="1"/>
    </xf>
    <xf fontId="1" fillId="3" borderId="38" numFmtId="0" xfId="0" applyFont="1" applyFill="1" applyBorder="1" applyAlignment="1">
      <alignment horizontal="center" vertical="center"/>
    </xf>
    <xf fontId="1" fillId="3" borderId="39" numFmtId="160" xfId="0" applyNumberFormat="1" applyFont="1" applyFill="1" applyBorder="1" applyAlignment="1">
      <alignment horizontal="center"/>
    </xf>
    <xf fontId="1" fillId="7" borderId="40" numFmtId="0" xfId="0" applyFont="1" applyFill="1" applyBorder="1" applyAlignment="1">
      <alignment horizontal="center" vertical="center"/>
    </xf>
    <xf fontId="1" fillId="3" borderId="5" numFmtId="0" xfId="0" applyFont="1" applyFill="1" applyBorder="1" applyAlignment="1">
      <alignment horizontal="center" vertical="center" wrapText="1"/>
    </xf>
    <xf fontId="1" fillId="3" borderId="6" numFmtId="0" xfId="0" applyFont="1" applyFill="1" applyBorder="1" applyAlignment="1">
      <alignment horizontal="center" vertical="center" wrapText="1"/>
    </xf>
    <xf fontId="1" fillId="3" borderId="41" numFmtId="0" xfId="0" applyFont="1" applyFill="1" applyBorder="1" applyAlignment="1">
      <alignment horizontal="center" vertical="center" wrapText="1"/>
    </xf>
    <xf fontId="1" fillId="3" borderId="42" numFmtId="0" xfId="0" applyFont="1" applyFill="1" applyBorder="1" applyAlignment="1">
      <alignment horizontal="center" vertical="center" wrapText="1"/>
    </xf>
    <xf fontId="1" fillId="3" borderId="43" numFmtId="0" xfId="0" applyFont="1" applyFill="1" applyBorder="1" applyAlignment="1">
      <alignment horizontal="center" vertical="center" wrapText="1"/>
    </xf>
    <xf fontId="1" fillId="3" borderId="44" numFmtId="0" xfId="0" applyFont="1" applyFill="1" applyBorder="1" applyAlignment="1">
      <alignment horizontal="center" vertical="center" wrapText="1"/>
    </xf>
    <xf fontId="1" fillId="8" borderId="38" numFmtId="0" xfId="0" applyFont="1" applyFill="1" applyBorder="1" applyAlignment="1">
      <alignment horizontal="center" vertical="center"/>
    </xf>
    <xf fontId="1" fillId="8" borderId="45" numFmtId="160" xfId="0" applyNumberFormat="1" applyFont="1" applyFill="1" applyBorder="1" applyAlignment="1">
      <alignment horizontal="center" vertical="center"/>
    </xf>
    <xf fontId="1" fillId="9" borderId="46" numFmtId="0" xfId="0" applyFont="1" applyFill="1" applyBorder="1" applyAlignment="1">
      <alignment horizontal="center" vertical="center"/>
    </xf>
    <xf fontId="1" fillId="3" borderId="47" numFmtId="0" xfId="0" applyFont="1" applyFill="1" applyBorder="1" applyAlignment="1">
      <alignment horizontal="center" vertical="center" wrapText="1"/>
    </xf>
    <xf fontId="1" fillId="3" borderId="48" numFmtId="0" xfId="0" applyFont="1" applyFill="1" applyBorder="1" applyAlignment="1">
      <alignment horizontal="center" vertical="center" wrapText="1"/>
    </xf>
    <xf fontId="1" fillId="3" borderId="49" numFmtId="0" xfId="0" applyFont="1" applyFill="1" applyBorder="1" applyAlignment="1">
      <alignment horizontal="center" vertical="center" wrapText="1"/>
    </xf>
    <xf fontId="4" fillId="3" borderId="15" numFmtId="49" xfId="0" applyNumberFormat="1" applyFont="1" applyFill="1" applyBorder="1" applyAlignment="1">
      <alignment horizontal="left"/>
    </xf>
    <xf fontId="1" fillId="3" borderId="50" numFmtId="0" xfId="0" applyFont="1" applyFill="1" applyBorder="1" applyAlignment="1">
      <alignment horizontal="center" vertical="center" wrapText="1"/>
    </xf>
    <xf fontId="1" fillId="3" borderId="18" numFmtId="0" xfId="0" applyFont="1" applyFill="1" applyBorder="1" applyAlignment="1">
      <alignment horizontal="center" vertical="center" wrapText="1"/>
    </xf>
    <xf fontId="1" fillId="3" borderId="51" numFmtId="0" xfId="0" applyFont="1" applyFill="1" applyBorder="1" applyAlignment="1">
      <alignment horizontal="center" vertical="center" wrapText="1"/>
    </xf>
    <xf fontId="17" fillId="3" borderId="52" numFmtId="49" xfId="0" applyNumberFormat="1" applyFont="1" applyFill="1" applyBorder="1" applyAlignment="1">
      <alignment horizontal="left" vertical="top" wrapText="1"/>
    </xf>
    <xf fontId="1" fillId="2" borderId="6" numFmtId="0" xfId="0" applyFont="1" applyFill="1" applyBorder="1" applyAlignment="1">
      <alignment horizontal="center" vertical="center"/>
    </xf>
    <xf fontId="1" fillId="2" borderId="6" numFmtId="0" xfId="0" applyFont="1" applyFill="1" applyBorder="1" applyAlignment="1">
      <alignment horizontal="right" vertical="center"/>
    </xf>
    <xf fontId="1" fillId="2" borderId="6" numFmtId="0" xfId="0" applyFont="1" applyFill="1" applyBorder="1" applyAlignment="1">
      <alignment horizontal="right"/>
    </xf>
    <xf fontId="1" fillId="4" borderId="53" numFmtId="0" xfId="0" applyFont="1" applyFill="1" applyBorder="1" applyAlignment="1">
      <alignment horizontal="right"/>
    </xf>
    <xf fontId="1" fillId="4" borderId="54" numFmtId="160" xfId="0" applyNumberFormat="1" applyFont="1" applyFill="1" applyBorder="1" applyAlignment="1">
      <alignment horizontal="center"/>
    </xf>
    <xf fontId="1" fillId="4" borderId="53" numFmtId="160" xfId="0" applyNumberFormat="1" applyFont="1" applyFill="1" applyBorder="1"/>
    <xf fontId="1" fillId="4" borderId="55" numFmtId="0" xfId="0" applyFont="1" applyFill="1" applyBorder="1" applyAlignment="1">
      <alignment horizontal="center" vertical="center"/>
    </xf>
    <xf fontId="1" fillId="4" borderId="53" numFmtId="0" xfId="0" applyFont="1" applyFill="1" applyBorder="1"/>
    <xf fontId="1" fillId="2" borderId="0" numFmtId="0" xfId="0" applyFont="1" applyFill="1"/>
    <xf fontId="1" fillId="2" borderId="6" numFmtId="0" xfId="0" applyFont="1" applyFill="1" applyBorder="1"/>
    <xf fontId="1" fillId="2" borderId="24" numFmtId="160" xfId="0" applyNumberFormat="1" applyFont="1" applyFill="1" applyBorder="1"/>
    <xf fontId="1" fillId="2" borderId="0" numFmtId="0" xfId="0" applyFont="1" applyFill="1" applyAlignment="1">
      <alignment horizontal="center" vertical="center"/>
    </xf>
    <xf fontId="1" fillId="2" borderId="0" numFmtId="0" xfId="0" applyFont="1" applyFill="1" applyAlignment="1">
      <alignment horizontal="right" vertical="center"/>
    </xf>
    <xf fontId="1" fillId="2" borderId="0" numFmtId="0" xfId="0" applyFont="1" applyFill="1" applyAlignment="1">
      <alignment horizontal="right"/>
    </xf>
    <xf fontId="1" fillId="4" borderId="0" numFmtId="0" xfId="0" applyFont="1" applyFill="1" applyAlignment="1">
      <alignment horizontal="right"/>
    </xf>
    <xf fontId="1" fillId="4" borderId="0" numFmtId="160" xfId="0" applyNumberFormat="1" applyFont="1" applyFill="1" applyAlignment="1">
      <alignment horizontal="center"/>
    </xf>
    <xf fontId="1" fillId="4" borderId="0" numFmtId="160" xfId="0" applyNumberFormat="1" applyFont="1" applyFill="1"/>
    <xf fontId="1" fillId="4" borderId="0" numFmtId="0" xfId="0" applyFont="1" applyFill="1" applyAlignment="1">
      <alignment horizontal="center" vertical="center"/>
    </xf>
    <xf fontId="1" fillId="4" borderId="0" numFmtId="0" xfId="0" applyFont="1" applyFill="1"/>
    <xf fontId="4" fillId="4" borderId="16" numFmtId="49" xfId="0" applyNumberFormat="1" applyFont="1" applyFill="1" applyBorder="1" applyAlignment="1">
      <alignment horizontal="center" vertical="center" wrapText="1"/>
    </xf>
    <xf fontId="1" fillId="2" borderId="18" numFmtId="0" xfId="0" applyFont="1" applyFill="1" applyBorder="1" applyAlignment="1">
      <alignment horizontal="center" vertical="center"/>
    </xf>
    <xf fontId="1" fillId="2" borderId="18" numFmtId="0" xfId="0" applyFont="1" applyFill="1" applyBorder="1" applyAlignment="1">
      <alignment horizontal="right" vertical="center"/>
    </xf>
    <xf fontId="1" fillId="4" borderId="56" numFmtId="0" xfId="0" applyFont="1" applyFill="1" applyBorder="1" applyAlignment="1">
      <alignment horizontal="left" vertical="center"/>
    </xf>
    <xf fontId="1" fillId="4" borderId="16" numFmtId="160" xfId="0" applyNumberFormat="1" applyFont="1" applyFill="1" applyBorder="1" applyAlignment="1">
      <alignment horizontal="center"/>
    </xf>
    <xf fontId="1" fillId="4" borderId="56" numFmtId="160" xfId="0" applyNumberFormat="1" applyFont="1" applyFill="1" applyBorder="1"/>
    <xf fontId="1" fillId="4" borderId="57" numFmtId="0" xfId="0" applyFont="1" applyFill="1" applyBorder="1" applyAlignment="1">
      <alignment horizontal="center" vertical="center"/>
    </xf>
    <xf fontId="1" fillId="4" borderId="56" numFmtId="0" xfId="0" applyFont="1" applyFill="1" applyBorder="1" applyAlignment="1">
      <alignment vertical="center"/>
    </xf>
    <xf fontId="12" fillId="6" borderId="58" numFmtId="49" xfId="0" applyNumberFormat="1" applyFont="1" applyFill="1" applyBorder="1" applyAlignment="1">
      <alignment horizontal="center" vertical="center" wrapText="1"/>
    </xf>
    <xf fontId="9" fillId="2" borderId="18" numFmtId="49" xfId="0" applyNumberFormat="1" applyFont="1" applyFill="1" applyBorder="1" applyAlignment="1">
      <alignment horizontal="center" wrapText="1"/>
    </xf>
    <xf fontId="6" fillId="3" borderId="59" numFmtId="49" xfId="0" applyNumberFormat="1" applyFont="1" applyFill="1" applyBorder="1" applyAlignment="1">
      <alignment horizontal="center" vertical="center" wrapText="1"/>
    </xf>
    <xf fontId="1" fillId="3" borderId="37" numFmtId="49" xfId="0" applyNumberFormat="1" applyFont="1" applyFill="1" applyBorder="1" applyAlignment="1">
      <alignment horizontal="center" vertical="center"/>
    </xf>
    <xf fontId="1" fillId="3" borderId="37" numFmtId="49" xfId="0" applyNumberFormat="1" applyFont="1" applyFill="1" applyBorder="1" applyAlignment="1">
      <alignment horizontal="center"/>
    </xf>
    <xf fontId="18" fillId="3" borderId="38" numFmtId="49" xfId="0" applyNumberFormat="1" applyFont="1" applyFill="1" applyBorder="1" applyAlignment="1">
      <alignment horizontal="center" vertical="center" wrapText="1"/>
    </xf>
    <xf fontId="1" fillId="3" borderId="60" numFmtId="160" xfId="0" applyNumberFormat="1" applyFont="1" applyFill="1" applyBorder="1" applyAlignment="1">
      <alignment horizontal="center"/>
    </xf>
    <xf fontId="1" fillId="7" borderId="58" numFmtId="0" xfId="0" applyFont="1" applyFill="1" applyBorder="1" applyAlignment="1">
      <alignment horizontal="center" vertical="center"/>
    </xf>
    <xf fontId="1" fillId="4" borderId="61" numFmtId="0" xfId="0" applyFont="1" applyFill="1" applyBorder="1" applyAlignment="1">
      <alignment horizontal="left" vertical="center"/>
    </xf>
    <xf fontId="1" fillId="3" borderId="60" numFmtId="160" xfId="0" applyNumberFormat="1" applyFont="1" applyFill="1" applyBorder="1" applyAlignment="1">
      <alignment horizontal="center" vertical="center"/>
    </xf>
    <xf fontId="1" fillId="3" borderId="37" numFmtId="0" xfId="0" applyFont="1" applyFill="1" applyBorder="1" applyAlignment="1">
      <alignment horizontal="center" vertical="center"/>
    </xf>
    <xf fontId="18" fillId="3" borderId="38" numFmtId="0" xfId="0" applyFont="1" applyFill="1" applyBorder="1" applyAlignment="1">
      <alignment horizontal="center" vertical="center" wrapText="1"/>
    </xf>
    <xf fontId="1" fillId="3" borderId="39" numFmtId="160" xfId="0" applyNumberFormat="1" applyFont="1" applyFill="1" applyBorder="1" applyAlignment="1">
      <alignment horizontal="center" vertical="center"/>
    </xf>
    <xf fontId="1" fillId="9" borderId="58" numFmtId="0" xfId="0" applyFont="1" applyFill="1" applyBorder="1" applyAlignment="1">
      <alignment horizontal="center" vertical="center"/>
    </xf>
    <xf fontId="1" fillId="8" borderId="62" numFmtId="0" xfId="0" applyFont="1" applyFill="1" applyBorder="1" applyAlignment="1">
      <alignment horizontal="center" vertical="center" wrapText="1"/>
    </xf>
    <xf fontId="18" fillId="2" borderId="0" numFmtId="0" xfId="0" applyFont="1" applyFill="1"/>
    <xf fontId="18" fillId="2" borderId="6" numFmtId="0" xfId="0" applyFont="1" applyFill="1" applyBorder="1"/>
    <xf fontId="18" fillId="2" borderId="6" numFmtId="0" xfId="0" applyFont="1" applyFill="1" applyBorder="1" applyAlignment="1">
      <alignment vertical="center"/>
    </xf>
    <xf fontId="19" fillId="2" borderId="6" numFmtId="49" xfId="0" applyNumberFormat="1" applyFont="1" applyFill="1" applyBorder="1" applyAlignment="1">
      <alignment horizontal="right" vertical="center"/>
    </xf>
    <xf fontId="19" fillId="2" borderId="6" numFmtId="0" xfId="0" applyFont="1" applyFill="1" applyBorder="1" applyAlignment="1">
      <alignment horizontal="right"/>
    </xf>
    <xf fontId="19" fillId="4" borderId="53" numFmtId="0" xfId="0" applyFont="1" applyFill="1" applyBorder="1" applyAlignment="1">
      <alignment horizontal="right"/>
    </xf>
    <xf fontId="18" fillId="10" borderId="54" numFmtId="160" xfId="0" applyNumberFormat="1" applyFont="1" applyFill="1" applyBorder="1" applyAlignment="1">
      <alignment horizontal="center"/>
    </xf>
    <xf fontId="18" fillId="10" borderId="55" numFmtId="0" xfId="0" applyFont="1" applyFill="1" applyBorder="1" applyAlignment="1">
      <alignment horizontal="center" vertical="center"/>
    </xf>
    <xf fontId="18" fillId="4" borderId="53" numFmtId="0" xfId="0" applyFont="1" applyFill="1" applyBorder="1" applyAlignment="1">
      <alignment horizontal="right"/>
    </xf>
    <xf fontId="18" fillId="10" borderId="54" numFmtId="160" xfId="0" applyNumberFormat="1" applyFont="1" applyFill="1" applyBorder="1" applyAlignment="1">
      <alignment horizontal="center" vertical="center"/>
    </xf>
    <xf fontId="18" fillId="10" borderId="55" numFmtId="0" xfId="0" applyFont="1" applyFill="1" applyBorder="1" applyAlignment="1">
      <alignment horizontal="center"/>
    </xf>
    <xf fontId="19" fillId="2" borderId="6" numFmtId="49" xfId="0" applyNumberFormat="1" applyFont="1" applyFill="1" applyBorder="1" applyAlignment="1">
      <alignment horizontal="left"/>
    </xf>
    <xf fontId="18" fillId="2" borderId="17" numFmtId="0" xfId="0" applyFont="1" applyFill="1" applyBorder="1"/>
    <xf fontId="18" fillId="3" borderId="14" numFmtId="0" xfId="0" applyFont="1" applyFill="1" applyBorder="1"/>
    <xf fontId="19" fillId="2" borderId="0" numFmtId="49" xfId="0" applyNumberFormat="1" applyFont="1" applyFill="1" applyAlignment="1">
      <alignment horizontal="right" vertical="center"/>
    </xf>
    <xf fontId="20" fillId="2" borderId="0" numFmtId="0" xfId="0" applyFont="1" applyFill="1" applyAlignment="1">
      <alignment horizontal="right"/>
    </xf>
    <xf fontId="20" fillId="4" borderId="0" numFmtId="0" xfId="0" applyFont="1" applyFill="1" applyAlignment="1">
      <alignment horizontal="right"/>
    </xf>
    <xf fontId="1" fillId="2" borderId="17" numFmtId="0" xfId="0" applyFont="1" applyFill="1" applyBorder="1"/>
    <xf fontId="17" fillId="3" borderId="63" numFmtId="49" xfId="0" applyNumberFormat="1" applyFont="1" applyFill="1" applyBorder="1" applyAlignment="1">
      <alignment horizontal="left" vertical="top" wrapText="1"/>
    </xf>
    <xf fontId="1" fillId="2" borderId="64" numFmtId="0" xfId="0" applyFont="1" applyFill="1" applyBorder="1"/>
    <xf fontId="1" fillId="2" borderId="64" numFmtId="0" xfId="0" applyFont="1" applyFill="1" applyBorder="1" applyAlignment="1">
      <alignment vertical="center"/>
    </xf>
    <xf fontId="20" fillId="2" borderId="64" numFmtId="0" xfId="0" applyFont="1" applyFill="1" applyBorder="1" applyAlignment="1">
      <alignment horizontal="right" vertical="center"/>
    </xf>
    <xf fontId="20" fillId="2" borderId="64" numFmtId="0" xfId="0" applyFont="1" applyFill="1" applyBorder="1" applyAlignment="1">
      <alignment horizontal="right"/>
    </xf>
    <xf fontId="1" fillId="2" borderId="65" numFmtId="0" xfId="0" applyFont="1" applyFill="1" applyBorder="1"/>
    <xf fontId="1" fillId="3" borderId="50" numFmtId="0" xfId="0" applyFont="1" applyFill="1" applyBorder="1"/>
    <xf fontId="1" fillId="3" borderId="18" numFmtId="0" xfId="0" applyFont="1" applyFill="1" applyBorder="1"/>
    <xf fontId="1" fillId="3" borderId="18" numFmtId="0" xfId="0" applyFont="1" applyFill="1" applyBorder="1" applyAlignment="1">
      <alignment vertical="center"/>
    </xf>
    <xf fontId="1" fillId="3" borderId="51" numFmtId="0" xfId="0" applyFont="1" applyFill="1" applyBorder="1"/>
    <xf fontId="1" fillId="3" borderId="5" numFmtId="0" xfId="0" applyFont="1" applyFill="1" applyBorder="1"/>
    <xf fontId="1" fillId="3" borderId="41" numFmtId="0" xfId="0" applyFont="1" applyFill="1" applyBorder="1"/>
    <xf fontId="11" fillId="5" borderId="60" numFmtId="49" xfId="0" applyNumberFormat="1" applyFont="1" applyFill="1" applyBorder="1" applyAlignment="1">
      <alignment horizontal="center" vertical="center" wrapText="1"/>
    </xf>
    <xf fontId="1" fillId="3" borderId="37" numFmtId="49" xfId="0" applyNumberFormat="1" applyFont="1" applyFill="1" applyBorder="1" applyAlignment="1">
      <alignment horizontal="center" vertical="center" wrapText="1"/>
    </xf>
    <xf fontId="1" fillId="3" borderId="38" numFmtId="49" xfId="0" applyNumberFormat="1" applyFont="1" applyFill="1" applyBorder="1" applyAlignment="1">
      <alignment horizontal="center" vertical="center"/>
    </xf>
    <xf fontId="1" fillId="3" borderId="45" numFmtId="160" xfId="0" applyNumberFormat="1" applyFont="1" applyFill="1" applyBorder="1" applyAlignment="1">
      <alignment horizontal="center" vertical="center"/>
    </xf>
    <xf fontId="1" fillId="4" borderId="32" numFmtId="160" xfId="0" applyNumberFormat="1" applyFont="1" applyFill="1" applyBorder="1" applyAlignment="1">
      <alignment horizontal="center" vertical="center"/>
    </xf>
    <xf fontId="1" fillId="7" borderId="46" numFmtId="0" xfId="0" applyFont="1" applyFill="1" applyBorder="1" applyAlignment="1">
      <alignment horizontal="center" vertical="center"/>
    </xf>
    <xf fontId="1" fillId="3" borderId="66" numFmtId="0" xfId="0" applyFont="1" applyFill="1" applyBorder="1" applyAlignment="1">
      <alignment horizontal="center" vertical="center" wrapText="1"/>
    </xf>
    <xf fontId="4" fillId="3" borderId="15" numFmtId="49" xfId="0" applyNumberFormat="1" applyFont="1" applyFill="1" applyBorder="1" applyAlignment="1">
      <alignment horizontal="left" vertical="center"/>
    </xf>
    <xf fontId="17" fillId="3" borderId="63" numFmtId="49" xfId="0" applyNumberFormat="1" applyFont="1" applyFill="1" applyBorder="1" applyAlignment="1">
      <alignment horizontal="center" vertical="top" wrapText="1"/>
    </xf>
    <xf fontId="1" fillId="4" borderId="54" numFmtId="160" xfId="0" applyNumberFormat="1" applyFont="1" applyFill="1" applyBorder="1" applyAlignment="1">
      <alignment horizontal="center" vertical="center"/>
    </xf>
    <xf fontId="1" fillId="4" borderId="53" numFmtId="160" xfId="0" applyNumberFormat="1" applyFont="1" applyFill="1" applyBorder="1" applyAlignment="1">
      <alignment horizontal="center" vertical="center"/>
    </xf>
    <xf fontId="1" fillId="4" borderId="0" numFmtId="160" xfId="0" applyNumberFormat="1" applyFont="1" applyFill="1" applyAlignment="1">
      <alignment horizontal="center" vertical="center"/>
    </xf>
    <xf fontId="4" fillId="4" borderId="57" numFmtId="0" xfId="0" applyFont="1" applyFill="1" applyBorder="1" applyAlignment="1">
      <alignment horizontal="center" vertical="center" wrapText="1"/>
    </xf>
    <xf fontId="1" fillId="4" borderId="16" numFmtId="160" xfId="0" applyNumberFormat="1" applyFont="1" applyFill="1" applyBorder="1" applyAlignment="1">
      <alignment horizontal="center" vertical="center"/>
    </xf>
    <xf fontId="1" fillId="4" borderId="56" numFmtId="160" xfId="0" applyNumberFormat="1" applyFont="1" applyFill="1" applyBorder="1" applyAlignment="1">
      <alignment horizontal="center" vertical="center"/>
    </xf>
    <xf fontId="1" fillId="4" borderId="21" numFmtId="9" xfId="0" applyNumberFormat="1" applyFont="1" applyFill="1" applyBorder="1"/>
    <xf fontId="1" fillId="3" borderId="37" numFmtId="49" xfId="0" applyNumberFormat="1" applyFont="1" applyFill="1" applyBorder="1" applyAlignment="1">
      <alignment horizontal="left" vertical="center" wrapText="1"/>
    </xf>
    <xf fontId="1" fillId="3" borderId="20" numFmtId="160" xfId="0" applyNumberFormat="1" applyFont="1" applyFill="1" applyBorder="1" applyAlignment="1">
      <alignment horizontal="center" vertical="center"/>
    </xf>
    <xf fontId="1" fillId="2" borderId="14" numFmtId="0" xfId="0" applyFont="1" applyFill="1" applyBorder="1" applyAlignment="1">
      <alignment horizontal="right"/>
    </xf>
    <xf fontId="1" fillId="3" borderId="39" numFmtId="9" xfId="0" applyNumberFormat="1" applyFont="1" applyFill="1" applyBorder="1" applyAlignment="1">
      <alignment horizontal="center" vertical="center"/>
    </xf>
    <xf fontId="1" fillId="4" borderId="32" numFmtId="9" xfId="0" applyNumberFormat="1" applyFont="1" applyFill="1" applyBorder="1"/>
    <xf fontId="1" fillId="8" borderId="1" numFmtId="0" xfId="0" applyFont="1" applyFill="1" applyBorder="1" applyAlignment="1">
      <alignment horizontal="center" vertical="center" wrapText="1"/>
    </xf>
    <xf fontId="1" fillId="8" borderId="3" numFmtId="0" xfId="0" applyFont="1" applyFill="1" applyBorder="1" applyAlignment="1">
      <alignment horizontal="center" vertical="center" wrapText="1"/>
    </xf>
    <xf fontId="18" fillId="10" borderId="54" numFmtId="9" xfId="0" applyNumberFormat="1" applyFont="1" applyFill="1" applyBorder="1" applyAlignment="1">
      <alignment horizontal="center" vertical="center"/>
    </xf>
    <xf fontId="1" fillId="4" borderId="53" numFmtId="9" xfId="0" applyNumberFormat="1" applyFont="1" applyFill="1" applyBorder="1"/>
    <xf fontId="19" fillId="2" borderId="6" numFmtId="0" xfId="0" applyFont="1" applyFill="1" applyBorder="1" applyAlignment="1">
      <alignment horizontal="left"/>
    </xf>
    <xf fontId="2" fillId="3" borderId="67" numFmtId="49" xfId="0" applyNumberFormat="1" applyFont="1" applyFill="1" applyBorder="1" applyAlignment="1">
      <alignment horizontal="center" vertical="center"/>
    </xf>
    <xf fontId="1" fillId="3" borderId="37" numFmtId="49" xfId="0" applyNumberFormat="1" applyFont="1" applyFill="1" applyBorder="1" applyAlignment="1">
      <alignment horizontal="right" vertical="center" wrapText="1"/>
    </xf>
    <xf fontId="1" fillId="3" borderId="68" numFmtId="160" xfId="0" applyNumberFormat="1" applyFont="1" applyFill="1" applyBorder="1" applyAlignment="1">
      <alignment horizontal="center" vertical="center"/>
    </xf>
    <xf fontId="1" fillId="3" borderId="35" numFmtId="0" xfId="0" applyFont="1" applyFill="1" applyBorder="1" applyAlignment="1">
      <alignment horizontal="left" vertical="center" wrapText="1"/>
    </xf>
    <xf fontId="1" fillId="4" borderId="48" numFmtId="160" xfId="0" applyNumberFormat="1" applyFont="1" applyFill="1" applyBorder="1" applyAlignment="1">
      <alignment horizontal="center" vertical="center"/>
    </xf>
    <xf fontId="1" fillId="2" borderId="48" numFmtId="0" xfId="0" applyFont="1" applyFill="1" applyBorder="1"/>
    <xf fontId="1" fillId="2" borderId="48" numFmtId="0" xfId="0" applyFont="1" applyFill="1" applyBorder="1" applyAlignment="1">
      <alignment horizontal="right"/>
    </xf>
    <xf fontId="1" fillId="8" borderId="1" numFmtId="0" xfId="0" applyFont="1" applyFill="1" applyBorder="1" applyAlignment="1">
      <alignment horizontal="left" vertical="center" wrapText="1"/>
    </xf>
    <xf fontId="1" fillId="8" borderId="3" numFmtId="0" xfId="0" applyFont="1" applyFill="1" applyBorder="1" applyAlignment="1">
      <alignment horizontal="left" vertical="center" wrapText="1"/>
    </xf>
    <xf fontId="19" fillId="2" borderId="6" numFmtId="49" xfId="0" applyNumberFormat="1" applyFont="1" applyFill="1" applyBorder="1" applyAlignment="1">
      <alignment horizontal="right"/>
    </xf>
    <xf fontId="19" fillId="2" borderId="0" numFmtId="1" xfId="0" applyNumberFormat="1" applyFont="1" applyFill="1" applyAlignment="1">
      <alignment horizontal="right" vertical="center"/>
    </xf>
    <xf fontId="1" fillId="8" borderId="37" numFmtId="0" xfId="0" applyFont="1" applyFill="1" applyBorder="1" applyAlignment="1">
      <alignment horizontal="center" vertical="center" wrapText="1"/>
    </xf>
    <xf fontId="1" fillId="7" borderId="40" numFmtId="160" xfId="0" applyNumberFormat="1" applyFont="1" applyFill="1" applyBorder="1" applyAlignment="1">
      <alignment horizontal="center" vertical="center"/>
    </xf>
    <xf fontId="1" fillId="8" borderId="38" numFmtId="49" xfId="0" applyNumberFormat="1" applyFont="1" applyFill="1" applyBorder="1" applyAlignment="1">
      <alignment horizontal="center" vertical="center"/>
    </xf>
    <xf fontId="1" fillId="3" borderId="69" numFmtId="160" xfId="0" applyNumberFormat="1" applyFont="1" applyFill="1" applyBorder="1" applyAlignment="1">
      <alignment horizontal="center" vertical="center"/>
    </xf>
    <xf fontId="1" fillId="4" borderId="70" numFmtId="160" xfId="0" applyNumberFormat="1" applyFont="1" applyFill="1" applyBorder="1"/>
    <xf fontId="1" fillId="9" borderId="71" numFmtId="0" xfId="0" applyFont="1" applyFill="1" applyBorder="1" applyAlignment="1">
      <alignment horizontal="center" vertical="center"/>
    </xf>
    <xf fontId="1" fillId="4" borderId="72" numFmtId="0" xfId="0" applyFont="1" applyFill="1" applyBorder="1" applyAlignment="1">
      <alignment vertical="center"/>
    </xf>
    <xf fontId="6" fillId="3" borderId="73" numFmtId="49" xfId="0" applyNumberFormat="1" applyFont="1" applyFill="1" applyBorder="1" applyAlignment="1">
      <alignment horizontal="center" vertical="center" wrapText="1"/>
    </xf>
    <xf fontId="1" fillId="8" borderId="74" numFmtId="49" xfId="0" applyNumberFormat="1" applyFont="1" applyFill="1" applyBorder="1" applyAlignment="1">
      <alignment horizontal="center" vertical="center"/>
    </xf>
    <xf fontId="1" fillId="8" borderId="3" numFmtId="49" xfId="0" applyNumberFormat="1" applyFont="1" applyFill="1" applyBorder="1" applyAlignment="1">
      <alignment horizontal="center" vertical="center"/>
    </xf>
    <xf fontId="21" fillId="4" borderId="30" numFmtId="0" xfId="0" applyFont="1" applyFill="1" applyBorder="1" applyAlignment="1">
      <alignment horizontal="left" vertical="center"/>
    </xf>
    <xf fontId="1" fillId="3" borderId="75" numFmtId="160" xfId="0" applyNumberFormat="1" applyFont="1" applyFill="1" applyBorder="1" applyAlignment="1">
      <alignment horizontal="center" vertical="center"/>
    </xf>
    <xf fontId="21" fillId="4" borderId="70" numFmtId="160" xfId="0" applyNumberFormat="1" applyFont="1" applyFill="1" applyBorder="1"/>
    <xf fontId="1" fillId="9" borderId="76" numFmtId="0" xfId="0" applyFont="1" applyFill="1" applyBorder="1" applyAlignment="1">
      <alignment horizontal="center" vertical="center"/>
    </xf>
    <xf fontId="1" fillId="3" borderId="8" numFmtId="0" xfId="0" applyFont="1" applyFill="1" applyBorder="1" applyAlignment="1">
      <alignment horizontal="center" vertical="center" wrapText="1"/>
    </xf>
    <xf fontId="1" fillId="3" borderId="0" numFmtId="0" xfId="0" applyFont="1" applyFill="1" applyAlignment="1">
      <alignment horizontal="center" vertical="center" wrapText="1"/>
    </xf>
    <xf fontId="1" fillId="3" borderId="14" numFmtId="0" xfId="0" applyFont="1" applyFill="1" applyBorder="1" applyAlignment="1">
      <alignment horizontal="center" vertical="center" wrapText="1"/>
    </xf>
    <xf fontId="1" fillId="8" borderId="77" numFmtId="49" xfId="0" applyNumberFormat="1" applyFont="1" applyFill="1" applyBorder="1" applyAlignment="1">
      <alignment horizontal="center" vertical="center" wrapText="1"/>
    </xf>
    <xf fontId="21" fillId="3" borderId="78" numFmtId="0" xfId="0" applyFont="1" applyFill="1" applyBorder="1" applyAlignment="1">
      <alignment horizontal="center" vertical="center"/>
    </xf>
    <xf fontId="1" fillId="8" borderId="79" numFmtId="160" xfId="0" applyNumberFormat="1" applyFont="1" applyFill="1" applyBorder="1" applyAlignment="1">
      <alignment horizontal="center" vertical="center"/>
    </xf>
    <xf fontId="1" fillId="8" borderId="80" numFmtId="49" xfId="0" applyNumberFormat="1" applyFont="1" applyFill="1" applyBorder="1" applyAlignment="1">
      <alignment horizontal="center" vertical="center" wrapText="1"/>
    </xf>
    <xf fontId="1" fillId="4" borderId="0" numFmtId="0" xfId="0" applyFont="1" applyFill="1" applyAlignment="1">
      <alignment horizontal="center"/>
    </xf>
    <xf fontId="1" fillId="4" borderId="57" numFmtId="0" xfId="0" applyFont="1" applyFill="1" applyBorder="1" applyAlignment="1">
      <alignment horizontal="center"/>
    </xf>
    <xf fontId="6" fillId="3" borderId="37" numFmtId="49" xfId="0" applyNumberFormat="1" applyFont="1" applyFill="1" applyBorder="1" applyAlignment="1">
      <alignment horizontal="center" vertical="center"/>
    </xf>
    <xf fontId="1" fillId="4" borderId="32" numFmtId="160" xfId="0" applyNumberFormat="1" applyFont="1" applyFill="1" applyBorder="1" applyAlignment="1">
      <alignment horizontal="center"/>
    </xf>
    <xf fontId="1" fillId="3" borderId="81" numFmtId="160" xfId="0" applyNumberFormat="1" applyFont="1" applyFill="1" applyBorder="1" applyAlignment="1">
      <alignment horizontal="center" vertical="center"/>
    </xf>
    <xf fontId="1" fillId="8" borderId="82" numFmtId="0" xfId="0" applyFont="1" applyFill="1" applyBorder="1" applyAlignment="1">
      <alignment horizontal="center" vertical="center" wrapText="1"/>
    </xf>
    <xf fontId="1" fillId="3" borderId="77" numFmtId="49" xfId="0" applyNumberFormat="1" applyFont="1" applyFill="1" applyBorder="1" applyAlignment="1">
      <alignment horizontal="center" vertical="center"/>
    </xf>
    <xf fontId="18" fillId="3" borderId="78" numFmtId="49" xfId="0" applyNumberFormat="1" applyFont="1" applyFill="1" applyBorder="1" applyAlignment="1">
      <alignment horizontal="center" vertical="center" wrapText="1"/>
    </xf>
    <xf fontId="1" fillId="3" borderId="83" numFmtId="160" xfId="0" applyNumberFormat="1" applyFont="1" applyFill="1" applyBorder="1" applyAlignment="1">
      <alignment horizontal="center" vertical="center"/>
    </xf>
    <xf fontId="1" fillId="8" borderId="84" numFmtId="0" xfId="0" applyFont="1" applyFill="1" applyBorder="1" applyAlignment="1">
      <alignment horizontal="center" vertical="center" wrapText="1"/>
    </xf>
    <xf fontId="18" fillId="2" borderId="0" numFmtId="0" xfId="0" applyFont="1" applyFill="1" applyAlignment="1">
      <alignment vertical="center"/>
    </xf>
    <xf fontId="19" fillId="2" borderId="0" numFmtId="0" xfId="0" applyFont="1" applyFill="1" applyAlignment="1">
      <alignment horizontal="right"/>
    </xf>
    <xf fontId="18" fillId="10" borderId="54" numFmtId="160" xfId="0" applyNumberFormat="1" applyFont="1" applyFill="1" applyBorder="1" applyAlignment="1">
      <alignment horizontal="right"/>
    </xf>
    <xf fontId="1" fillId="4" borderId="53" numFmtId="160" xfId="0" applyNumberFormat="1" applyFont="1" applyFill="1" applyBorder="1" applyAlignment="1">
      <alignment horizontal="center"/>
    </xf>
    <xf fontId="1" fillId="4" borderId="55" numFmtId="0" xfId="0" applyFont="1" applyFill="1" applyBorder="1" applyAlignment="1">
      <alignment horizontal="center"/>
    </xf>
    <xf fontId="22" fillId="2" borderId="0" numFmtId="0" xfId="0" applyFont="1" applyFill="1" applyAlignment="1">
      <alignment horizontal="center" vertical="center"/>
    </xf>
    <xf fontId="1" fillId="2" borderId="0" numFmtId="49" xfId="0" applyNumberFormat="1" applyFont="1" applyFill="1" applyAlignment="1">
      <alignment horizontal="right" vertical="center"/>
    </xf>
    <xf fontId="1" fillId="4" borderId="56" numFmtId="160" xfId="0" applyNumberFormat="1" applyFont="1" applyFill="1" applyBorder="1" applyAlignment="1">
      <alignment horizontal="center"/>
    </xf>
    <xf fontId="10" fillId="4" borderId="85" numFmtId="0" xfId="0" applyFont="1" applyFill="1" applyBorder="1" applyAlignment="1">
      <alignment horizontal="center" vertical="center" wrapText="1"/>
    </xf>
    <xf fontId="1" fillId="3" borderId="37" numFmtId="49" xfId="0" applyNumberFormat="1" applyFont="1" applyFill="1" applyBorder="1" applyAlignment="1">
      <alignment horizontal="right" vertical="center"/>
    </xf>
    <xf fontId="18" fillId="4" borderId="86" numFmtId="0" xfId="0" applyFont="1" applyFill="1" applyBorder="1" applyAlignment="1">
      <alignment horizontal="center" vertical="center" wrapText="1"/>
    </xf>
    <xf fontId="1" fillId="8" borderId="80" numFmtId="0" xfId="0" applyFont="1" applyFill="1" applyBorder="1" applyAlignment="1">
      <alignment horizontal="center" vertical="center" wrapText="1"/>
    </xf>
    <xf fontId="19" fillId="4" borderId="0" numFmtId="0" xfId="0" applyFont="1" applyFill="1" applyAlignment="1">
      <alignment horizontal="right"/>
    </xf>
    <xf fontId="1" fillId="2" borderId="0" numFmtId="49" xfId="0" applyNumberFormat="1" applyFont="1" applyFill="1" applyAlignment="1">
      <alignment vertical="center"/>
    </xf>
    <xf fontId="17" fillId="0" borderId="8" numFmtId="49" xfId="0" applyNumberFormat="1" applyFont="1" applyBorder="1" applyAlignment="1">
      <alignment horizontal="left" vertical="top" wrapText="1"/>
    </xf>
    <xf fontId="20" fillId="0" borderId="0" numFmtId="0" xfId="0" applyFont="1" applyAlignment="1">
      <alignment horizontal="right" vertical="center"/>
    </xf>
    <xf fontId="20" fillId="0" borderId="0" numFmtId="0" xfId="0" applyFont="1" applyAlignment="1">
      <alignment horizontal="right"/>
    </xf>
    <xf fontId="1" fillId="0" borderId="7" numFmtId="0" xfId="0" applyFont="1" applyBorder="1"/>
    <xf fontId="17" fillId="0" borderId="0" numFmtId="49" xfId="0" applyNumberFormat="1" applyFont="1" applyAlignment="1">
      <alignment horizontal="left" vertical="top" wrapText="1"/>
    </xf>
    <xf fontId="17" fillId="0" borderId="64" numFmtId="49" xfId="0" applyNumberFormat="1" applyFont="1" applyBorder="1" applyAlignment="1">
      <alignment horizontal="left" vertical="top" wrapText="1"/>
    </xf>
    <xf fontId="1" fillId="0" borderId="87" numFmtId="0" xfId="0" applyFont="1" applyBorder="1"/>
    <xf fontId="1" fillId="0" borderId="88" numFmtId="0" xfId="0" applyFont="1" applyBorder="1" applyAlignment="1">
      <alignment horizontal="center"/>
    </xf>
    <xf fontId="8" fillId="2" borderId="89" numFmtId="0" xfId="0" applyFont="1" applyFill="1" applyBorder="1" applyAlignment="1">
      <alignment horizontal="center" vertical="center" wrapText="1"/>
    </xf>
    <xf fontId="8" fillId="2" borderId="90" numFmtId="0" xfId="0" applyFont="1" applyFill="1" applyBorder="1" applyAlignment="1">
      <alignment horizontal="center" vertical="center" wrapText="1"/>
    </xf>
    <xf fontId="8" fillId="4" borderId="90" numFmtId="0" xfId="0" applyFont="1" applyFill="1" applyBorder="1" applyAlignment="1">
      <alignment horizontal="center" vertical="center" wrapText="1"/>
    </xf>
    <xf fontId="4" fillId="4" borderId="90" numFmtId="0" xfId="0" applyFont="1" applyFill="1" applyBorder="1" applyAlignment="1">
      <alignment horizontal="center" vertical="center" wrapText="1"/>
    </xf>
    <xf fontId="8" fillId="2" borderId="91" numFmtId="0" xfId="0" applyFont="1" applyFill="1" applyBorder="1" applyAlignment="1">
      <alignment horizontal="center" vertical="center" wrapText="1"/>
    </xf>
    <xf fontId="1" fillId="2" borderId="92" numFmtId="0" xfId="0" applyFont="1" applyFill="1" applyBorder="1" applyAlignment="1">
      <alignment vertical="center"/>
    </xf>
    <xf fontId="1" fillId="2" borderId="93" numFmtId="0" xfId="0" applyFont="1" applyFill="1" applyBorder="1" applyAlignment="1">
      <alignment horizontal="center" vertical="center"/>
    </xf>
    <xf fontId="1" fillId="8" borderId="60" numFmtId="160" xfId="0" applyNumberFormat="1" applyFont="1" applyFill="1" applyBorder="1" applyAlignment="1">
      <alignment horizontal="center" vertical="center"/>
    </xf>
    <xf fontId="1" fillId="9" borderId="40" numFmtId="0" xfId="0" applyFont="1" applyFill="1" applyBorder="1" applyAlignment="1">
      <alignment horizontal="center" vertical="center"/>
    </xf>
    <xf fontId="6" fillId="3" borderId="94" numFmtId="49" xfId="0" applyNumberFormat="1" applyFont="1" applyFill="1" applyBorder="1" applyAlignment="1">
      <alignment horizontal="center" vertical="center" wrapText="1"/>
    </xf>
    <xf fontId="1" fillId="8" borderId="95" numFmtId="0" xfId="0" applyFont="1" applyFill="1" applyBorder="1" applyAlignment="1">
      <alignment horizontal="center" vertical="center" wrapText="1"/>
    </xf>
    <xf fontId="1" fillId="0" borderId="51" numFmtId="0" xfId="0" applyFont="1" applyBorder="1" applyAlignment="1">
      <alignment horizontal="center" vertical="center"/>
    </xf>
    <xf fontId="1" fillId="3" borderId="74" numFmtId="49" xfId="0" applyNumberFormat="1" applyFont="1" applyFill="1" applyBorder="1" applyAlignment="1">
      <alignment horizontal="center" vertical="center" wrapText="1"/>
    </xf>
    <xf fontId="1" fillId="8" borderId="96" numFmtId="160" xfId="0" applyNumberFormat="1" applyFont="1" applyFill="1" applyBorder="1" applyAlignment="1">
      <alignment horizontal="center" vertical="center"/>
    </xf>
    <xf fontId="1" fillId="3" borderId="28" numFmtId="49" xfId="0" applyNumberFormat="1" applyFont="1" applyFill="1" applyBorder="1" applyAlignment="1">
      <alignment horizontal="left" vertical="center" wrapText="1"/>
    </xf>
    <xf fontId="1" fillId="8" borderId="29" numFmtId="0" xfId="0" applyFont="1" applyFill="1" applyBorder="1" applyAlignment="1">
      <alignment horizontal="center" vertical="center"/>
    </xf>
    <xf fontId="1" fillId="9" borderId="97" numFmtId="0" xfId="0" applyFont="1" applyFill="1" applyBorder="1" applyAlignment="1">
      <alignment horizontal="center" vertical="center"/>
    </xf>
    <xf fontId="1" fillId="3" borderId="98" numFmtId="49" xfId="0" applyNumberFormat="1" applyFont="1" applyFill="1" applyBorder="1" applyAlignment="1">
      <alignment horizontal="left" vertical="center" wrapText="1"/>
    </xf>
    <xf fontId="1" fillId="3" borderId="99" numFmtId="49" xfId="0" applyNumberFormat="1" applyFont="1" applyFill="1" applyBorder="1" applyAlignment="1">
      <alignment horizontal="center" vertical="center"/>
    </xf>
    <xf fontId="1" fillId="8" borderId="100" numFmtId="160" xfId="0" applyNumberFormat="1" applyFont="1" applyFill="1" applyBorder="1" applyAlignment="1">
      <alignment horizontal="center" vertical="center"/>
    </xf>
    <xf fontId="1" fillId="8" borderId="94" numFmtId="49" xfId="0" applyNumberFormat="1" applyFont="1" applyFill="1" applyBorder="1" applyAlignment="1">
      <alignment horizontal="center" vertical="center" wrapText="1"/>
    </xf>
    <xf fontId="1" fillId="3" borderId="101" numFmtId="0" xfId="0" applyFont="1" applyFill="1" applyBorder="1" applyAlignment="1">
      <alignment horizontal="center" vertical="center"/>
    </xf>
    <xf fontId="1" fillId="3" borderId="79" numFmtId="160" xfId="0" applyNumberFormat="1" applyFont="1" applyFill="1" applyBorder="1" applyAlignment="1">
      <alignment horizontal="center" vertical="center"/>
    </xf>
    <xf fontId="1" fillId="7" borderId="102" numFmtId="0" xfId="0" applyFont="1" applyFill="1" applyBorder="1" applyAlignment="1">
      <alignment horizontal="center" vertical="center"/>
    </xf>
    <xf fontId="1" fillId="3" borderId="80" numFmtId="0" xfId="0" applyFont="1" applyFill="1" applyBorder="1" applyAlignment="1">
      <alignment horizontal="center" vertical="center" wrapText="1"/>
    </xf>
    <xf fontId="1" fillId="4" borderId="54" numFmtId="160" xfId="0" applyNumberFormat="1" applyFont="1" applyFill="1" applyBorder="1"/>
    <xf fontId="1" fillId="4" borderId="55" numFmtId="0" xfId="0" applyFont="1" applyFill="1" applyBorder="1"/>
    <xf fontId="1" fillId="4" borderId="16" numFmtId="160" xfId="0" applyNumberFormat="1" applyFont="1" applyFill="1" applyBorder="1"/>
    <xf fontId="1" fillId="4" borderId="57" numFmtId="0" xfId="0" applyFont="1" applyFill="1" applyBorder="1"/>
    <xf fontId="12" fillId="6" borderId="58" numFmtId="0" xfId="0" applyFont="1" applyFill="1" applyBorder="1" applyAlignment="1">
      <alignment horizontal="center" vertical="center" wrapText="1"/>
    </xf>
    <xf fontId="1" fillId="3" borderId="27" numFmtId="49" xfId="0" applyNumberFormat="1" applyFont="1" applyFill="1" applyBorder="1" applyAlignment="1">
      <alignment horizontal="center" vertical="center" wrapText="1"/>
    </xf>
    <xf fontId="1" fillId="3" borderId="27" numFmtId="49" xfId="0" applyNumberFormat="1" applyFont="1" applyFill="1" applyBorder="1" applyAlignment="1">
      <alignment horizontal="center" vertical="center"/>
    </xf>
    <xf fontId="1" fillId="4" borderId="34" numFmtId="0" xfId="0" applyFont="1" applyFill="1" applyBorder="1" applyAlignment="1">
      <alignment horizontal="center" vertical="center"/>
    </xf>
    <xf fontId="1" fillId="4" borderId="61" numFmtId="0" xfId="0" applyFont="1" applyFill="1" applyBorder="1" applyAlignment="1">
      <alignment horizontal="center" vertical="center"/>
    </xf>
    <xf fontId="1" fillId="3" borderId="96" numFmtId="160" xfId="0" applyNumberFormat="1" applyFont="1" applyFill="1" applyBorder="1" applyAlignment="1">
      <alignment horizontal="center" vertical="center"/>
    </xf>
    <xf fontId="1" fillId="3" borderId="103" numFmtId="160" xfId="0" applyNumberFormat="1" applyFont="1" applyFill="1" applyBorder="1" applyAlignment="1">
      <alignment horizontal="center" vertical="center"/>
    </xf>
    <xf fontId="1" fillId="8" borderId="104" numFmtId="0" xfId="0" applyFont="1" applyFill="1" applyBorder="1" applyAlignment="1">
      <alignment horizontal="center" vertical="center" wrapText="1"/>
    </xf>
    <xf fontId="18" fillId="2" borderId="92" numFmtId="0" xfId="0" applyFont="1" applyFill="1" applyBorder="1"/>
    <xf fontId="18" fillId="4" borderId="53" numFmtId="0" xfId="0" applyFont="1" applyFill="1" applyBorder="1" applyAlignment="1">
      <alignment horizontal="center"/>
    </xf>
    <xf fontId="18" fillId="2" borderId="0" numFmtId="0" xfId="0" applyFont="1" applyFill="1" applyAlignment="1">
      <alignment horizontal="center"/>
    </xf>
    <xf fontId="19" fillId="4" borderId="53" numFmtId="0" xfId="0" applyFont="1" applyFill="1" applyBorder="1" applyAlignment="1">
      <alignment horizontal="center"/>
    </xf>
    <xf fontId="1" fillId="2" borderId="92" numFmtId="0" xfId="0" applyFont="1" applyFill="1" applyBorder="1"/>
    <xf fontId="1" fillId="2" borderId="105" numFmtId="0" xfId="0" applyFont="1" applyFill="1" applyBorder="1"/>
    <xf fontId="19" fillId="2" borderId="64" numFmtId="49" xfId="0" applyNumberFormat="1" applyFont="1" applyFill="1" applyBorder="1" applyAlignment="1">
      <alignment horizontal="right" vertical="center"/>
    </xf>
    <xf fontId="2" fillId="3" borderId="106" numFmtId="49" xfId="0" applyNumberFormat="1" applyFont="1" applyFill="1" applyBorder="1" applyAlignment="1">
      <alignment horizontal="center" vertical="center"/>
    </xf>
    <xf fontId="2" fillId="3" borderId="107" numFmtId="49" xfId="0" applyNumberFormat="1" applyFont="1" applyFill="1" applyBorder="1" applyAlignment="1">
      <alignment horizontal="center" vertical="center"/>
    </xf>
    <xf fontId="8" fillId="2" borderId="108" numFmtId="0" xfId="0" applyFont="1" applyFill="1" applyBorder="1" applyAlignment="1">
      <alignment horizontal="center" vertical="center" wrapText="1"/>
    </xf>
    <xf fontId="1" fillId="2" borderId="108" numFmtId="0" xfId="0" applyFont="1" applyFill="1" applyBorder="1" applyAlignment="1">
      <alignment vertical="center"/>
    </xf>
    <xf fontId="15" fillId="3" borderId="109" numFmtId="49" xfId="0" applyNumberFormat="1" applyFont="1" applyFill="1" applyBorder="1" applyAlignment="1">
      <alignment horizontal="center" vertical="center" wrapText="1"/>
    </xf>
    <xf fontId="1" fillId="2" borderId="7" numFmtId="0" xfId="0" applyFont="1" applyFill="1" applyBorder="1" applyAlignment="1">
      <alignment horizontal="center" vertical="center"/>
    </xf>
    <xf fontId="1" fillId="3" borderId="110" numFmtId="160" xfId="0" applyNumberFormat="1" applyFont="1" applyFill="1" applyBorder="1" applyAlignment="1">
      <alignment horizontal="center" vertical="center"/>
    </xf>
    <xf fontId="1" fillId="7" borderId="111" numFmtId="0" xfId="0" applyFont="1" applyFill="1" applyBorder="1" applyAlignment="1">
      <alignment horizontal="center" vertical="center"/>
    </xf>
    <xf fontId="1" fillId="9" borderId="112" numFmtId="0" xfId="0" applyFont="1" applyFill="1" applyBorder="1" applyAlignment="1">
      <alignment horizontal="center" vertical="center"/>
    </xf>
    <xf fontId="1" fillId="3" borderId="94" numFmtId="49" xfId="0" applyNumberFormat="1" applyFont="1" applyFill="1" applyBorder="1" applyAlignment="1">
      <alignment horizontal="center" vertical="center" wrapText="1"/>
    </xf>
    <xf fontId="1" fillId="3" borderId="113" numFmtId="0" xfId="0" applyFont="1" applyFill="1" applyBorder="1" applyAlignment="1">
      <alignment horizontal="center" vertical="center"/>
    </xf>
    <xf fontId="1" fillId="8" borderId="69" numFmtId="160" xfId="0" applyNumberFormat="1" applyFont="1" applyFill="1" applyBorder="1" applyAlignment="1">
      <alignment horizontal="center" vertical="center"/>
    </xf>
    <xf fontId="1" fillId="4" borderId="30" numFmtId="0" xfId="0" applyFont="1" applyFill="1" applyBorder="1"/>
    <xf fontId="1" fillId="4" borderId="34" numFmtId="0" xfId="0" applyFont="1" applyFill="1" applyBorder="1"/>
    <xf fontId="1" fillId="2" borderId="14" numFmtId="0" xfId="0" applyFont="1" applyFill="1" applyBorder="1"/>
    <xf fontId="1" fillId="2" borderId="36" numFmtId="160" xfId="0" applyNumberFormat="1" applyFont="1" applyFill="1" applyBorder="1"/>
    <xf fontId="1" fillId="7" borderId="114" numFmtId="0" xfId="0" applyFont="1" applyFill="1" applyBorder="1" applyAlignment="1">
      <alignment horizontal="center" vertical="center"/>
    </xf>
    <xf fontId="4" fillId="3" borderId="109" numFmtId="49" xfId="0" applyNumberFormat="1" applyFont="1" applyFill="1" applyBorder="1" applyAlignment="1">
      <alignment horizontal="left" vertical="center"/>
    </xf>
    <xf fontId="17" fillId="3" borderId="115" numFmtId="49" xfId="0" applyNumberFormat="1" applyFont="1" applyFill="1" applyBorder="1" applyAlignment="1">
      <alignment horizontal="left" vertical="top" wrapText="1"/>
    </xf>
    <xf fontId="1" fillId="2" borderId="43" numFmtId="0" xfId="0" applyFont="1" applyFill="1" applyBorder="1" applyAlignment="1">
      <alignment horizontal="center" vertical="center"/>
    </xf>
    <xf fontId="23" fillId="3" borderId="37" numFmtId="49" xfId="0" applyNumberFormat="1" applyFont="1" applyFill="1" applyBorder="1" applyAlignment="1">
      <alignment horizontal="center" vertical="center" wrapText="1"/>
    </xf>
    <xf fontId="18" fillId="2" borderId="108" numFmtId="0" xfId="0" applyFont="1" applyFill="1" applyBorder="1"/>
    <xf fontId="1" fillId="2" borderId="108" numFmtId="0" xfId="0" applyFont="1" applyFill="1" applyBorder="1"/>
    <xf fontId="8" fillId="2" borderId="116" numFmtId="0" xfId="0" applyFont="1" applyFill="1" applyBorder="1" applyAlignment="1">
      <alignment horizontal="center" vertical="center" wrapText="1"/>
    </xf>
    <xf fontId="1" fillId="8" borderId="39" numFmtId="160" xfId="0" applyNumberFormat="1" applyFont="1" applyFill="1" applyBorder="1" applyAlignment="1">
      <alignment horizontal="center" vertical="center"/>
    </xf>
    <xf fontId="1" fillId="9" borderId="111" numFmtId="0" xfId="0" applyFont="1" applyFill="1" applyBorder="1" applyAlignment="1">
      <alignment horizontal="center" vertical="center"/>
    </xf>
    <xf fontId="1" fillId="8" borderId="66" numFmtId="0" xfId="0" applyFont="1" applyFill="1" applyBorder="1" applyAlignment="1">
      <alignment horizontal="center" vertical="center" wrapText="1"/>
    </xf>
    <xf fontId="1" fillId="9" borderId="114" numFmtId="0" xfId="0" applyFont="1" applyFill="1" applyBorder="1" applyAlignment="1">
      <alignment horizontal="center" vertical="center"/>
    </xf>
    <xf fontId="6" fillId="2" borderId="36" numFmtId="160" xfId="0" applyNumberFormat="1" applyFont="1" applyFill="1" applyBorder="1" applyAlignment="1">
      <alignment vertical="center"/>
    </xf>
    <xf fontId="9" fillId="2" borderId="0" numFmtId="49" xfId="0" applyNumberFormat="1" applyFont="1" applyFill="1" applyAlignment="1">
      <alignment horizontal="center" wrapText="1"/>
    </xf>
    <xf fontId="1" fillId="3" borderId="117" numFmtId="0" xfId="0" applyFont="1" applyFill="1" applyBorder="1" applyAlignment="1">
      <alignment horizontal="center" vertical="center" wrapText="1"/>
    </xf>
    <xf fontId="1" fillId="2" borderId="24" numFmtId="160" xfId="0" applyNumberFormat="1" applyFont="1" applyFill="1" applyBorder="1" applyAlignment="1">
      <alignment vertical="center"/>
    </xf>
    <xf fontId="1" fillId="8" borderId="117" numFmtId="0" xfId="0" applyFont="1" applyFill="1" applyBorder="1" applyAlignment="1">
      <alignment horizontal="center" vertical="center" wrapText="1"/>
    </xf>
    <xf fontId="19" fillId="2" borderId="0" numFmtId="49" xfId="0" applyNumberFormat="1" applyFont="1" applyFill="1" applyAlignment="1">
      <alignment horizontal="left"/>
    </xf>
    <xf fontId="17" fillId="3" borderId="118" numFmtId="49" xfId="0" applyNumberFormat="1" applyFont="1" applyFill="1" applyBorder="1" applyAlignment="1">
      <alignment horizontal="left" vertical="top" wrapText="1"/>
    </xf>
    <xf fontId="1" fillId="2" borderId="119" numFmtId="0" xfId="0" applyFont="1" applyFill="1" applyBorder="1"/>
    <xf fontId="1" fillId="3" borderId="24" numFmtId="0" xfId="0" applyFont="1" applyFill="1" applyBorder="1"/>
    <xf fontId="0" fillId="0" borderId="0" numFmtId="0" xfId="0" applyAlignment="1">
      <alignment horizontal="center"/>
    </xf>
    <xf fontId="1" fillId="3" borderId="14" numFmtId="0" xfId="0" applyFont="1" applyFill="1" applyBorder="1" applyAlignment="1">
      <alignment horizontal="center"/>
    </xf>
    <xf fontId="1" fillId="0" borderId="0" numFmtId="0" xfId="0" applyFont="1" applyAlignment="1">
      <alignment horizontal="center"/>
    </xf>
    <xf fontId="2" fillId="3" borderId="109" numFmtId="49" xfId="0" applyNumberFormat="1" applyFont="1" applyFill="1" applyBorder="1" applyAlignment="1">
      <alignment horizontal="center" vertical="center"/>
    </xf>
    <xf fontId="1" fillId="4" borderId="120" numFmtId="160" xfId="0" applyNumberFormat="1" applyFont="1" applyFill="1" applyBorder="1"/>
    <xf fontId="12" fillId="6" borderId="121" numFmtId="49" xfId="0" applyNumberFormat="1" applyFont="1" applyFill="1" applyBorder="1" applyAlignment="1">
      <alignment horizontal="center" vertical="center" wrapText="1"/>
    </xf>
    <xf fontId="1" fillId="3" borderId="54" numFmtId="160" xfId="0" applyNumberFormat="1" applyFont="1" applyFill="1" applyBorder="1" applyAlignment="1">
      <alignment horizontal="center" vertical="center"/>
    </xf>
    <xf fontId="1" fillId="3" borderId="96" numFmtId="160" xfId="0" applyNumberFormat="1" applyFont="1" applyFill="1" applyBorder="1" applyAlignment="1">
      <alignment horizontal="center"/>
    </xf>
    <xf fontId="1" fillId="7" borderId="122" numFmtId="0" xfId="0" applyFont="1" applyFill="1" applyBorder="1" applyAlignment="1">
      <alignment horizontal="center" vertical="center"/>
    </xf>
    <xf fontId="17" fillId="3" borderId="123" numFmtId="49" xfId="0" applyNumberFormat="1" applyFont="1" applyFill="1" applyBorder="1" applyAlignment="1">
      <alignment horizontal="left" vertical="top" wrapText="1"/>
    </xf>
    <xf fontId="1" fillId="8" borderId="66" numFmtId="49" xfId="0" applyNumberFormat="1" applyFont="1" applyFill="1" applyBorder="1" applyAlignment="1">
      <alignment horizontal="center" vertical="center" wrapText="1"/>
    </xf>
    <xf fontId="1" fillId="3" borderId="124" numFmtId="0" xfId="0" applyFont="1" applyFill="1" applyBorder="1"/>
    <xf fontId="1" fillId="0" borderId="18" numFmtId="0" xfId="0" applyFont="1" applyBorder="1"/>
    <xf fontId="1" fillId="0" borderId="18" numFmtId="0" xfId="0" applyFont="1" applyBorder="1" applyAlignment="1">
      <alignment vertical="center"/>
    </xf>
    <xf fontId="1" fillId="0" borderId="51" numFmtId="0" xfId="0" applyFont="1" applyBorder="1"/>
    <xf fontId="6" fillId="0" borderId="125" numFmtId="49" xfId="0" applyNumberFormat="1" applyFont="1" applyBorder="1"/>
    <xf fontId="0" fillId="0" borderId="125" numFmtId="0" xfId="0" applyBorder="1"/>
    <xf fontId="0" fillId="0" borderId="125" numFmtId="49" xfId="0" applyNumberFormat="1" applyBorder="1"/>
  </cellXfs>
  <cellStyles count="1">
    <cellStyle name="Normal" xfId="0" builtinId="0"/>
  </cellStyles>
  <dxfs count="5"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showGridLines="0" workbookViewId="0" zoomScale="100">
      <selection activeCell="K183" activeCellId="0" sqref="K183"/>
    </sheetView>
  </sheetViews>
  <sheetFormatPr baseColWidth="10" defaultColWidth="9.75" defaultRowHeight="14.25"/>
  <cols>
    <col customWidth="1" min="1" max="1" style="1" width="29.125"/>
    <col customWidth="1" min="2" max="2" style="1" width="1"/>
    <col customWidth="1" min="3" max="3" style="1" width="20.25"/>
    <col customWidth="1" min="4" max="4" style="2" width="19.375"/>
    <col customWidth="1" min="5" max="5" style="2" width="33.5"/>
    <col customWidth="1" min="6" max="7" style="1" width="11"/>
    <col customWidth="1" min="8" max="8" style="1" width="1"/>
    <col customWidth="1" min="9" max="9" style="1" width="11.875"/>
    <col customWidth="1" min="10" max="10" style="1" width="1"/>
    <col customWidth="1" min="11" max="11" style="1" width="10"/>
    <col customWidth="1" min="12" max="12" style="1" width="1"/>
    <col customWidth="1" min="13" max="13" style="1" width="1.875"/>
    <col customWidth="1" min="14" max="14" style="1" width="1"/>
    <col customWidth="1" min="15" max="15" style="1" width="11"/>
    <col customWidth="1" min="16" max="16" style="1" width="1"/>
    <col customWidth="1" min="17" max="17" style="1" width="9.125"/>
    <col customWidth="1" min="18" max="18" style="1" width="1"/>
    <col customWidth="1" min="19" max="19" style="1" width="1.875"/>
    <col customWidth="1" min="20" max="20" style="1" width="28"/>
    <col customWidth="1" min="21" max="21" style="1" width="1"/>
    <col customWidth="1" min="22" max="22" style="1" width="23"/>
    <col customWidth="1" min="23" max="23" style="1" width="1.5"/>
    <col min="24" max="1024" style="1" width="9.75"/>
  </cols>
  <sheetData>
    <row ht="36.600000000000001" customHeight="1" r="1">
      <c r="A1" s="3" t="s">
        <v>0</v>
      </c>
      <c r="B1" s="4"/>
      <c r="C1" s="5" t="s">
        <v>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ht="21.600000000000001" customHeight="1" r="2">
      <c r="A2" s="7" t="s">
        <v>2</v>
      </c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0"/>
    </row>
    <row ht="23.100000000000001" customHeight="1" r="3">
      <c r="A3" s="11" t="s">
        <v>3</v>
      </c>
      <c r="B3" s="12"/>
      <c r="C3" s="13">
        <v>45936</v>
      </c>
      <c r="D3" s="14"/>
      <c r="E3" s="1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0"/>
    </row>
    <row ht="23.100000000000001" customHeight="1" r="4">
      <c r="A4" s="11" t="s">
        <v>4</v>
      </c>
      <c r="B4" s="12"/>
      <c r="C4" s="13">
        <v>45931</v>
      </c>
      <c r="D4" s="14"/>
      <c r="E4" s="14"/>
      <c r="F4" s="12"/>
      <c r="G4" s="12"/>
      <c r="H4" s="12"/>
      <c r="I4" s="12"/>
      <c r="J4" s="12"/>
      <c r="K4" s="12"/>
      <c r="L4" s="12"/>
      <c r="M4" s="15"/>
      <c r="N4" s="15"/>
      <c r="O4" s="12"/>
      <c r="P4" s="12"/>
      <c r="Q4" s="12"/>
      <c r="R4" s="12"/>
      <c r="S4" s="15"/>
      <c r="T4" s="16" t="s">
        <v>5</v>
      </c>
      <c r="U4" s="12"/>
      <c r="V4" s="17" t="s">
        <v>6</v>
      </c>
      <c r="W4" s="10"/>
    </row>
    <row ht="9" customHeight="1" r="5">
      <c r="A5" s="18"/>
      <c r="B5" s="12"/>
      <c r="C5" s="12"/>
      <c r="D5" s="14"/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9"/>
      <c r="W5" s="20"/>
    </row>
    <row customFormat="1" ht="26.25" customHeight="1" r="6" s="21">
      <c r="A6" s="22" t="s">
        <v>7</v>
      </c>
      <c r="B6" s="23">
        <v>1</v>
      </c>
      <c r="C6" s="24" t="s">
        <v>8</v>
      </c>
      <c r="D6" s="24"/>
      <c r="E6" s="24"/>
      <c r="F6" s="24"/>
      <c r="G6" s="24"/>
      <c r="H6" s="24"/>
      <c r="I6" s="24"/>
      <c r="J6" s="14"/>
      <c r="K6" s="14"/>
      <c r="L6" s="14"/>
      <c r="M6" s="14"/>
      <c r="N6" s="14"/>
      <c r="O6" s="14"/>
      <c r="P6" s="14"/>
      <c r="Q6" s="14"/>
      <c r="R6" s="14"/>
      <c r="S6" s="14"/>
      <c r="T6" s="25" t="s">
        <v>9</v>
      </c>
      <c r="U6" s="26"/>
      <c r="V6" s="27" t="s">
        <v>10</v>
      </c>
      <c r="W6" s="20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</row>
    <row ht="20.100000000000001" customHeight="1" r="7">
      <c r="A7" s="28" t="s">
        <v>11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1"/>
      <c r="W7" s="32"/>
    </row>
    <row ht="14.65" customHeight="1" r="8">
      <c r="A8" s="33"/>
      <c r="B8" s="34"/>
      <c r="C8" s="34"/>
      <c r="D8" s="34"/>
      <c r="E8" s="34"/>
      <c r="F8" s="34"/>
      <c r="G8" s="34"/>
      <c r="H8" s="35"/>
      <c r="I8" s="36" t="s">
        <v>12</v>
      </c>
      <c r="J8" s="36"/>
      <c r="K8" s="36"/>
      <c r="L8" s="37"/>
      <c r="M8" s="34"/>
      <c r="N8" s="34"/>
      <c r="O8" s="34"/>
      <c r="P8" s="34"/>
      <c r="Q8" s="34"/>
      <c r="R8" s="34"/>
      <c r="S8" s="34"/>
      <c r="T8" s="34"/>
      <c r="U8" s="34"/>
      <c r="V8" s="38"/>
      <c r="W8" s="32"/>
    </row>
    <row ht="28.350000000000001" customHeight="1" r="9">
      <c r="A9" s="33"/>
      <c r="B9" s="39"/>
      <c r="C9" s="40"/>
      <c r="D9" s="40"/>
      <c r="E9" s="41"/>
      <c r="F9" s="42" t="s">
        <v>13</v>
      </c>
      <c r="G9" s="42"/>
      <c r="H9" s="43"/>
      <c r="I9" s="44" t="s">
        <v>14</v>
      </c>
      <c r="J9" s="45"/>
      <c r="K9" s="46" t="s">
        <v>15</v>
      </c>
      <c r="L9" s="47"/>
      <c r="M9" s="48"/>
      <c r="N9" s="48"/>
      <c r="O9" s="49" t="s">
        <v>16</v>
      </c>
      <c r="P9" s="49"/>
      <c r="Q9" s="49"/>
      <c r="R9" s="49"/>
      <c r="S9" s="49"/>
      <c r="T9" s="49"/>
      <c r="U9" s="50"/>
      <c r="V9" s="51" t="s">
        <v>17</v>
      </c>
      <c r="W9" s="52"/>
    </row>
    <row ht="36" customHeight="1" r="10">
      <c r="A10" s="53" t="s">
        <v>18</v>
      </c>
      <c r="B10" s="54"/>
      <c r="C10" s="55" t="s">
        <v>19</v>
      </c>
      <c r="D10" s="56" t="s">
        <v>20</v>
      </c>
      <c r="E10" s="57" t="s">
        <v>21</v>
      </c>
      <c r="F10" s="58" t="s">
        <v>22</v>
      </c>
      <c r="G10" s="58"/>
      <c r="H10" s="59"/>
      <c r="I10" s="60">
        <v>0.29999999999999999</v>
      </c>
      <c r="J10" s="61"/>
      <c r="K10" s="62">
        <f>I10*10</f>
        <v>3</v>
      </c>
      <c r="L10" s="63"/>
      <c r="M10" s="39"/>
      <c r="N10" s="64"/>
      <c r="O10" s="65" t="s">
        <v>23</v>
      </c>
      <c r="P10" s="65"/>
      <c r="Q10" s="65"/>
      <c r="R10" s="65"/>
      <c r="S10" s="65"/>
      <c r="T10" s="65"/>
      <c r="U10" s="66"/>
      <c r="V10" s="67" t="s">
        <v>24</v>
      </c>
      <c r="W10" s="52"/>
    </row>
    <row ht="25.149999999999999" customHeight="1" r="11">
      <c r="A11" s="53"/>
      <c r="B11" s="54"/>
      <c r="C11" s="55"/>
      <c r="D11" s="68" t="s">
        <v>25</v>
      </c>
      <c r="E11" s="69" t="s">
        <v>26</v>
      </c>
      <c r="F11" s="70" t="s">
        <v>23</v>
      </c>
      <c r="G11" s="70"/>
      <c r="H11" s="59"/>
      <c r="I11" s="71"/>
      <c r="J11" s="61"/>
      <c r="K11" s="72"/>
      <c r="L11" s="63"/>
      <c r="M11" s="39"/>
      <c r="N11" s="64"/>
      <c r="O11" s="73" t="s">
        <v>23</v>
      </c>
      <c r="P11" s="74"/>
      <c r="Q11" s="74"/>
      <c r="R11" s="74"/>
      <c r="S11" s="74"/>
      <c r="T11" s="75"/>
      <c r="U11" s="66"/>
      <c r="V11" s="67"/>
      <c r="W11" s="32"/>
    </row>
    <row ht="8.25" customHeight="1" r="12">
      <c r="A12" s="53"/>
      <c r="B12" s="54"/>
      <c r="C12" s="55"/>
      <c r="D12" s="68"/>
      <c r="E12" s="69"/>
      <c r="F12" s="70"/>
      <c r="G12" s="70"/>
      <c r="H12" s="59"/>
      <c r="I12" s="71"/>
      <c r="J12" s="61"/>
      <c r="K12" s="72"/>
      <c r="L12" s="63"/>
      <c r="M12" s="39"/>
      <c r="N12" s="64"/>
      <c r="O12" s="76"/>
      <c r="P12" s="77"/>
      <c r="Q12" s="77"/>
      <c r="R12" s="77"/>
      <c r="S12" s="77"/>
      <c r="T12" s="78"/>
      <c r="U12" s="66"/>
      <c r="V12" s="67"/>
      <c r="W12" s="32"/>
    </row>
    <row ht="25.149999999999999" customHeight="1" r="13">
      <c r="A13" s="53"/>
      <c r="B13" s="54"/>
      <c r="C13" s="55"/>
      <c r="D13" s="68" t="s">
        <v>27</v>
      </c>
      <c r="E13" s="69" t="s">
        <v>28</v>
      </c>
      <c r="F13" s="79" t="s">
        <v>29</v>
      </c>
      <c r="G13" s="79"/>
      <c r="H13" s="59"/>
      <c r="I13" s="80">
        <v>0.20000000000000001</v>
      </c>
      <c r="J13" s="61"/>
      <c r="K13" s="81">
        <f>I13*10</f>
        <v>2</v>
      </c>
      <c r="L13" s="63"/>
      <c r="M13" s="39"/>
      <c r="N13" s="64"/>
      <c r="O13" s="82" t="s">
        <v>23</v>
      </c>
      <c r="P13" s="83"/>
      <c r="Q13" s="83"/>
      <c r="R13" s="83"/>
      <c r="S13" s="83"/>
      <c r="T13" s="84"/>
      <c r="U13" s="66"/>
      <c r="V13" s="67"/>
      <c r="W13" s="32"/>
    </row>
    <row ht="25.149999999999999" customHeight="1" r="14">
      <c r="A14" s="85" t="s">
        <v>30</v>
      </c>
      <c r="B14" s="54"/>
      <c r="C14" s="55"/>
      <c r="D14" s="68"/>
      <c r="E14" s="69"/>
      <c r="F14" s="79"/>
      <c r="G14" s="79"/>
      <c r="H14" s="59"/>
      <c r="I14" s="80"/>
      <c r="J14" s="61"/>
      <c r="K14" s="81"/>
      <c r="L14" s="63"/>
      <c r="M14" s="39"/>
      <c r="N14" s="64"/>
      <c r="O14" s="86"/>
      <c r="P14" s="87"/>
      <c r="Q14" s="87"/>
      <c r="R14" s="87"/>
      <c r="S14" s="87"/>
      <c r="T14" s="88"/>
      <c r="U14" s="66"/>
      <c r="V14" s="67"/>
      <c r="W14" s="32"/>
    </row>
    <row ht="10.9" customHeight="1" r="15">
      <c r="A15" s="89" t="s">
        <v>31</v>
      </c>
      <c r="B15" s="54"/>
      <c r="C15" s="90"/>
      <c r="D15" s="90"/>
      <c r="E15" s="91"/>
      <c r="F15" s="92"/>
      <c r="G15" s="92"/>
      <c r="H15" s="93"/>
      <c r="I15" s="94"/>
      <c r="J15" s="95"/>
      <c r="K15" s="96"/>
      <c r="L15" s="97"/>
      <c r="M15" s="98"/>
      <c r="N15" s="98"/>
      <c r="O15" s="99"/>
      <c r="P15" s="99"/>
      <c r="Q15" s="99"/>
      <c r="R15" s="99"/>
      <c r="S15" s="99"/>
      <c r="T15" s="92"/>
      <c r="U15" s="100"/>
      <c r="V15" s="67"/>
      <c r="W15" s="32"/>
    </row>
    <row ht="16.149999999999999" customHeight="1" r="16">
      <c r="A16" s="89"/>
      <c r="B16" s="54"/>
      <c r="C16" s="101"/>
      <c r="D16" s="101"/>
      <c r="E16" s="102"/>
      <c r="F16" s="103"/>
      <c r="G16" s="103"/>
      <c r="H16" s="104"/>
      <c r="I16" s="105"/>
      <c r="J16" s="106"/>
      <c r="K16" s="107"/>
      <c r="L16" s="108"/>
      <c r="M16" s="98"/>
      <c r="N16" s="104"/>
      <c r="O16" s="109" t="s">
        <v>32</v>
      </c>
      <c r="P16" s="109"/>
      <c r="Q16" s="109"/>
      <c r="R16" s="109"/>
      <c r="S16" s="103"/>
      <c r="T16" s="103"/>
      <c r="U16" s="100"/>
      <c r="V16" s="67"/>
      <c r="W16" s="32"/>
    </row>
    <row ht="26.649999999999999" customHeight="1" r="17">
      <c r="A17" s="89"/>
      <c r="B17" s="54"/>
      <c r="C17" s="110"/>
      <c r="D17" s="101"/>
      <c r="E17" s="111"/>
      <c r="F17" s="42" t="s">
        <v>13</v>
      </c>
      <c r="G17" s="42" t="s">
        <v>33</v>
      </c>
      <c r="H17" s="112"/>
      <c r="I17" s="113"/>
      <c r="J17" s="114"/>
      <c r="K17" s="115"/>
      <c r="L17" s="116"/>
      <c r="M17" s="98"/>
      <c r="N17" s="43"/>
      <c r="O17" s="44" t="s">
        <v>14</v>
      </c>
      <c r="P17" s="45"/>
      <c r="Q17" s="117" t="s">
        <v>15</v>
      </c>
      <c r="R17" s="47"/>
      <c r="S17" s="98"/>
      <c r="T17" s="118" t="s">
        <v>16</v>
      </c>
      <c r="U17" s="100"/>
      <c r="V17" s="67"/>
      <c r="W17" s="32"/>
    </row>
    <row ht="26.649999999999999" customHeight="1" r="18">
      <c r="A18" s="89"/>
      <c r="B18" s="54"/>
      <c r="C18" s="119" t="s">
        <v>34</v>
      </c>
      <c r="D18" s="68" t="s">
        <v>20</v>
      </c>
      <c r="E18" s="120" t="s">
        <v>26</v>
      </c>
      <c r="F18" s="121"/>
      <c r="G18" s="122"/>
      <c r="H18" s="59"/>
      <c r="I18" s="123"/>
      <c r="J18" s="61"/>
      <c r="K18" s="124"/>
      <c r="L18" s="63"/>
      <c r="M18" s="39"/>
      <c r="N18" s="125"/>
      <c r="O18" s="126"/>
      <c r="P18" s="61"/>
      <c r="Q18" s="124"/>
      <c r="R18" s="63"/>
      <c r="S18" s="64"/>
      <c r="T18" s="65" t="s">
        <v>23</v>
      </c>
      <c r="U18" s="66"/>
      <c r="V18" s="67"/>
      <c r="W18" s="32"/>
    </row>
    <row ht="39" customHeight="1" r="19">
      <c r="A19" s="89"/>
      <c r="B19" s="54"/>
      <c r="C19" s="119"/>
      <c r="D19" s="68" t="s">
        <v>35</v>
      </c>
      <c r="E19" s="120" t="s">
        <v>36</v>
      </c>
      <c r="F19" s="127" t="s">
        <v>37</v>
      </c>
      <c r="G19" s="128" t="s">
        <v>38</v>
      </c>
      <c r="H19" s="59"/>
      <c r="I19" s="129">
        <v>0.5</v>
      </c>
      <c r="J19" s="61"/>
      <c r="K19" s="130">
        <f>I19*10</f>
        <v>5</v>
      </c>
      <c r="L19" s="63"/>
      <c r="M19" s="39"/>
      <c r="N19" s="125"/>
      <c r="O19" s="129">
        <v>1</v>
      </c>
      <c r="P19" s="61"/>
      <c r="Q19" s="130">
        <f>O19*10</f>
        <v>10</v>
      </c>
      <c r="R19" s="63"/>
      <c r="S19" s="64"/>
      <c r="T19" s="131" t="s">
        <v>23</v>
      </c>
      <c r="U19" s="66"/>
      <c r="V19" s="67"/>
      <c r="W19" s="52"/>
    </row>
    <row ht="15.6" customHeight="1" r="20">
      <c r="A20" s="89"/>
      <c r="B20" s="132"/>
      <c r="C20" s="133"/>
      <c r="D20" s="134"/>
      <c r="E20" s="135" t="str">
        <f>IF(SUM(I10:I19)=1,"","le total des pourcentages est différent de 100")</f>
        <v/>
      </c>
      <c r="F20" s="136"/>
      <c r="G20" s="136"/>
      <c r="H20" s="137"/>
      <c r="I20" s="138">
        <v>1</v>
      </c>
      <c r="J20" s="95"/>
      <c r="K20" s="139">
        <v>10</v>
      </c>
      <c r="L20" s="140"/>
      <c r="M20" s="132"/>
      <c r="N20" s="137"/>
      <c r="O20" s="141">
        <f>SUM(O18:O19)</f>
        <v>1</v>
      </c>
      <c r="P20" s="95"/>
      <c r="Q20" s="142">
        <f>SUM(Q18:Q19)</f>
        <v>10</v>
      </c>
      <c r="R20" s="140"/>
      <c r="S20" s="132"/>
      <c r="T20" s="143" t="str">
        <f>IF(SUM(O18:O19)=1,"","le total des pourcentages est différent de 100")</f>
        <v/>
      </c>
      <c r="U20" s="132"/>
      <c r="V20" s="144"/>
      <c r="W20" s="145"/>
    </row>
    <row ht="7.9000000000000004" customHeight="1" r="21">
      <c r="A21" s="89"/>
      <c r="B21" s="98"/>
      <c r="C21" s="98"/>
      <c r="D21" s="39"/>
      <c r="E21" s="146"/>
      <c r="F21" s="147"/>
      <c r="G21" s="147"/>
      <c r="H21" s="148"/>
      <c r="I21" s="108"/>
      <c r="J21" s="108"/>
      <c r="K21" s="108"/>
      <c r="L21" s="108"/>
      <c r="M21" s="98"/>
      <c r="N21" s="148"/>
      <c r="O21" s="108"/>
      <c r="P21" s="108"/>
      <c r="Q21" s="108"/>
      <c r="R21" s="108"/>
      <c r="S21" s="98"/>
      <c r="T21" s="98"/>
      <c r="U21" s="98"/>
      <c r="V21" s="149"/>
      <c r="W21" s="32"/>
    </row>
    <row ht="13.5" customHeight="1" r="22">
      <c r="A22" s="150"/>
      <c r="B22" s="151"/>
      <c r="C22" s="151"/>
      <c r="D22" s="152"/>
      <c r="E22" s="153"/>
      <c r="F22" s="154"/>
      <c r="G22" s="154"/>
      <c r="H22" s="154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5"/>
      <c r="W22" s="32"/>
    </row>
    <row ht="15" customHeight="1" r="23">
      <c r="A23" s="156"/>
      <c r="B23" s="157"/>
      <c r="C23" s="157"/>
      <c r="D23" s="158"/>
      <c r="E23" s="158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9"/>
    </row>
    <row ht="15" customHeight="1" r="24">
      <c r="A24" s="160"/>
      <c r="B24" s="8"/>
      <c r="C24" s="8"/>
      <c r="D24" s="9"/>
      <c r="E24" s="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161"/>
    </row>
    <row ht="20.100000000000001" customHeight="1" r="25">
      <c r="A25" s="28" t="s">
        <v>39</v>
      </c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1"/>
      <c r="W25" s="32"/>
    </row>
    <row ht="23.25" customHeight="1" r="26">
      <c r="A26" s="33"/>
      <c r="B26" s="34"/>
      <c r="C26" s="34"/>
      <c r="D26" s="34"/>
      <c r="E26" s="34"/>
      <c r="F26" s="34"/>
      <c r="G26" s="34"/>
      <c r="H26" s="35"/>
      <c r="I26" s="36" t="s">
        <v>12</v>
      </c>
      <c r="J26" s="36"/>
      <c r="K26" s="36"/>
      <c r="L26" s="37"/>
      <c r="M26" s="34"/>
      <c r="N26" s="34"/>
      <c r="O26" s="34"/>
      <c r="P26" s="34"/>
      <c r="Q26" s="34"/>
      <c r="R26" s="34"/>
      <c r="S26" s="34"/>
      <c r="T26" s="34"/>
      <c r="U26" s="34"/>
      <c r="V26" s="38"/>
      <c r="W26" s="32"/>
    </row>
    <row ht="27" customHeight="1" r="27">
      <c r="A27" s="33"/>
      <c r="B27" s="39"/>
      <c r="C27" s="40"/>
      <c r="D27" s="40"/>
      <c r="E27" s="41"/>
      <c r="F27" s="42" t="s">
        <v>13</v>
      </c>
      <c r="G27" s="42"/>
      <c r="H27" s="43"/>
      <c r="I27" s="162" t="s">
        <v>14</v>
      </c>
      <c r="J27" s="45"/>
      <c r="K27" s="46" t="s">
        <v>15</v>
      </c>
      <c r="L27" s="47"/>
      <c r="M27" s="48"/>
      <c r="N27" s="48"/>
      <c r="O27" s="49" t="s">
        <v>16</v>
      </c>
      <c r="P27" s="49"/>
      <c r="Q27" s="49"/>
      <c r="R27" s="49"/>
      <c r="S27" s="49"/>
      <c r="T27" s="49"/>
      <c r="U27" s="50"/>
      <c r="V27" s="51" t="s">
        <v>17</v>
      </c>
      <c r="W27" s="32"/>
    </row>
    <row ht="17.25" customHeight="1" r="28">
      <c r="A28" s="53" t="s">
        <v>40</v>
      </c>
      <c r="B28" s="54"/>
      <c r="C28" s="55" t="s">
        <v>19</v>
      </c>
      <c r="D28" s="55"/>
      <c r="E28" s="163" t="s">
        <v>41</v>
      </c>
      <c r="F28" s="164" t="s">
        <v>23</v>
      </c>
      <c r="G28" s="164"/>
      <c r="H28" s="59"/>
      <c r="I28" s="165">
        <v>0.5</v>
      </c>
      <c r="J28" s="166"/>
      <c r="K28" s="167">
        <f>I28*10</f>
        <v>5</v>
      </c>
      <c r="L28" s="63"/>
      <c r="M28" s="39"/>
      <c r="N28" s="64"/>
      <c r="O28" s="168"/>
      <c r="P28" s="168"/>
      <c r="Q28" s="168"/>
      <c r="R28" s="168"/>
      <c r="S28" s="168"/>
      <c r="T28" s="168"/>
      <c r="U28" s="66"/>
      <c r="V28" s="67" t="s">
        <v>42</v>
      </c>
      <c r="W28" s="32"/>
    </row>
    <row ht="17.25" customHeight="1" r="29">
      <c r="A29" s="53"/>
      <c r="B29" s="54"/>
      <c r="C29" s="55"/>
      <c r="D29" s="55"/>
      <c r="E29" s="163"/>
      <c r="F29" s="164"/>
      <c r="G29" s="164"/>
      <c r="H29" s="59"/>
      <c r="I29" s="165"/>
      <c r="J29" s="166"/>
      <c r="K29" s="167"/>
      <c r="L29" s="63"/>
      <c r="M29" s="39"/>
      <c r="N29" s="64"/>
      <c r="O29" s="168"/>
      <c r="P29" s="168"/>
      <c r="Q29" s="168"/>
      <c r="R29" s="168"/>
      <c r="S29" s="168"/>
      <c r="T29" s="168"/>
      <c r="U29" s="66"/>
      <c r="V29" s="67"/>
      <c r="W29" s="32"/>
    </row>
    <row ht="17.25" customHeight="1" r="30">
      <c r="A30" s="53"/>
      <c r="B30" s="54"/>
      <c r="C30" s="55"/>
      <c r="D30" s="55"/>
      <c r="E30" s="163"/>
      <c r="F30" s="164"/>
      <c r="G30" s="164"/>
      <c r="H30" s="59"/>
      <c r="I30" s="165"/>
      <c r="J30" s="166"/>
      <c r="K30" s="167"/>
      <c r="L30" s="63"/>
      <c r="M30" s="39"/>
      <c r="N30" s="64"/>
      <c r="O30" s="168"/>
      <c r="P30" s="168"/>
      <c r="Q30" s="168"/>
      <c r="R30" s="168"/>
      <c r="S30" s="168"/>
      <c r="T30" s="168"/>
      <c r="U30" s="66"/>
      <c r="V30" s="67"/>
      <c r="W30" s="32"/>
    </row>
    <row ht="5.25" customHeight="1" r="31">
      <c r="A31" s="169" t="s">
        <v>30</v>
      </c>
      <c r="B31" s="54"/>
      <c r="C31" s="55"/>
      <c r="D31" s="55"/>
      <c r="E31" s="163"/>
      <c r="F31" s="164"/>
      <c r="G31" s="164"/>
      <c r="H31" s="59"/>
      <c r="I31" s="165"/>
      <c r="J31" s="166"/>
      <c r="K31" s="167"/>
      <c r="L31" s="63"/>
      <c r="M31" s="39"/>
      <c r="N31" s="64"/>
      <c r="O31" s="168"/>
      <c r="P31" s="168"/>
      <c r="Q31" s="168"/>
      <c r="R31" s="168"/>
      <c r="S31" s="168"/>
      <c r="T31" s="168"/>
      <c r="U31" s="66"/>
      <c r="V31" s="67"/>
      <c r="W31" s="32"/>
    </row>
    <row ht="15" customHeight="1" r="32">
      <c r="A32" s="170" t="s">
        <v>43</v>
      </c>
      <c r="B32" s="54"/>
      <c r="C32" s="90"/>
      <c r="D32" s="90"/>
      <c r="E32" s="91"/>
      <c r="F32" s="92"/>
      <c r="G32" s="92"/>
      <c r="H32" s="93"/>
      <c r="I32" s="171"/>
      <c r="J32" s="172"/>
      <c r="K32" s="96"/>
      <c r="L32" s="97"/>
      <c r="M32" s="98"/>
      <c r="N32" s="98"/>
      <c r="O32" s="99"/>
      <c r="P32" s="99"/>
      <c r="Q32" s="99"/>
      <c r="R32" s="99"/>
      <c r="S32" s="99"/>
      <c r="T32" s="92"/>
      <c r="U32" s="100"/>
      <c r="V32" s="67"/>
      <c r="W32" s="32"/>
    </row>
    <row ht="13.5" customHeight="1" r="33">
      <c r="A33" s="170"/>
      <c r="B33" s="54"/>
      <c r="C33" s="101"/>
      <c r="D33" s="101"/>
      <c r="E33" s="102"/>
      <c r="F33" s="103"/>
      <c r="G33" s="103"/>
      <c r="H33" s="104"/>
      <c r="I33" s="173"/>
      <c r="J33" s="173"/>
      <c r="K33" s="107"/>
      <c r="L33" s="108"/>
      <c r="M33" s="98"/>
      <c r="N33" s="103"/>
      <c r="O33" s="109" t="s">
        <v>32</v>
      </c>
      <c r="P33" s="37"/>
      <c r="Q33" s="174"/>
      <c r="R33" s="103"/>
      <c r="S33" s="103"/>
      <c r="T33" s="103"/>
      <c r="U33" s="100"/>
      <c r="V33" s="67"/>
      <c r="W33" s="32"/>
    </row>
    <row ht="27" customHeight="1" r="34">
      <c r="A34" s="170"/>
      <c r="B34" s="54"/>
      <c r="C34" s="110"/>
      <c r="D34" s="110"/>
      <c r="E34" s="111"/>
      <c r="F34" s="42" t="s">
        <v>13</v>
      </c>
      <c r="G34" s="42" t="s">
        <v>33</v>
      </c>
      <c r="H34" s="112"/>
      <c r="I34" s="175"/>
      <c r="J34" s="176"/>
      <c r="K34" s="115"/>
      <c r="L34" s="114"/>
      <c r="M34" s="98"/>
      <c r="N34" s="103"/>
      <c r="O34" s="44" t="s">
        <v>14</v>
      </c>
      <c r="P34" s="177"/>
      <c r="Q34" s="117" t="s">
        <v>15</v>
      </c>
      <c r="R34" s="98"/>
      <c r="S34" s="49" t="s">
        <v>16</v>
      </c>
      <c r="T34" s="49"/>
      <c r="U34" s="100"/>
      <c r="V34" s="67"/>
      <c r="W34" s="32"/>
    </row>
    <row ht="40.899999999999999" customHeight="1" r="35">
      <c r="A35" s="170"/>
      <c r="B35" s="54"/>
      <c r="C35" s="55" t="s">
        <v>44</v>
      </c>
      <c r="D35" s="55"/>
      <c r="E35" s="178" t="s">
        <v>45</v>
      </c>
      <c r="F35" s="120" t="s">
        <v>46</v>
      </c>
      <c r="G35" s="122" t="s">
        <v>38</v>
      </c>
      <c r="H35" s="59"/>
      <c r="I35" s="179">
        <v>0.5</v>
      </c>
      <c r="J35" s="166"/>
      <c r="K35" s="124">
        <f>I35*10</f>
        <v>5</v>
      </c>
      <c r="L35" s="63"/>
      <c r="M35" s="39"/>
      <c r="N35" s="180"/>
      <c r="O35" s="181">
        <v>1</v>
      </c>
      <c r="P35" s="182"/>
      <c r="Q35" s="130">
        <f>O35*10</f>
        <v>10</v>
      </c>
      <c r="R35" s="64"/>
      <c r="S35" s="183"/>
      <c r="T35" s="184"/>
      <c r="U35" s="66"/>
      <c r="V35" s="67"/>
      <c r="W35" s="32"/>
    </row>
    <row ht="15" customHeight="1" r="36">
      <c r="A36" s="170"/>
      <c r="B36" s="132"/>
      <c r="C36" s="133"/>
      <c r="D36" s="134"/>
      <c r="E36" s="135" t="str">
        <f>IF(SUM(I28:I35)=1,"","le total des pourcentages est différent de 100")</f>
        <v/>
      </c>
      <c r="F36" s="136"/>
      <c r="G36" s="136"/>
      <c r="H36" s="137"/>
      <c r="I36" s="141">
        <f>IF(AND(I28&lt;=0.5,I29&lt;=0.5,I30&lt;=0.5,I31&lt;=0.5,I35&lt;=0.5)=TRUE(),SUM(I28:I35),"Erreur")</f>
        <v>1</v>
      </c>
      <c r="J36" s="172"/>
      <c r="K36" s="139">
        <f>IF(AND(K28&lt;=(SUM(K28:K35)/2),K29&lt;=(SUM(K28:K35)/2),K30&lt;=(SUM(K28:K35)/2),K30&lt;=(SUM(K28:K35)/2),K35&lt;=(SUM(K28:K35)/2))=TRUE(),SUM(K28:K35),"Erreur")</f>
        <v>10</v>
      </c>
      <c r="L36" s="140"/>
      <c r="M36" s="132"/>
      <c r="N36" s="103"/>
      <c r="O36" s="185">
        <f>SUM(O35:O35)</f>
        <v>1</v>
      </c>
      <c r="P36" s="186"/>
      <c r="Q36" s="142">
        <f>SUM(Q35:Q35)</f>
        <v>10</v>
      </c>
      <c r="R36" s="132"/>
      <c r="S36" s="143" t="str">
        <f>IF(SUM(O35:O35)=1,"","le total des pourcentages est différent de 100")</f>
        <v/>
      </c>
      <c r="T36" s="187"/>
      <c r="U36" s="132"/>
      <c r="V36" s="144"/>
      <c r="W36" s="32"/>
    </row>
    <row ht="13.5" customHeight="1" r="37">
      <c r="A37" s="170"/>
      <c r="B37" s="98"/>
      <c r="C37" s="98"/>
      <c r="D37" s="39"/>
      <c r="E37" s="146" t="str">
        <f>IF(AND(I28&lt;=0.5,I29&lt;=0.5,I30&lt;=0.5,I31&lt;=0.5,I35&lt;=0.5)=TRUE(),"","il y a des épreuves qui dépassent les 50%")</f>
        <v/>
      </c>
      <c r="F37" s="147"/>
      <c r="G37" s="147"/>
      <c r="H37" s="148"/>
      <c r="I37" s="107"/>
      <c r="J37" s="107"/>
      <c r="K37" s="107"/>
      <c r="L37" s="108"/>
      <c r="M37" s="98"/>
      <c r="N37" s="103"/>
      <c r="O37" s="108"/>
      <c r="P37" s="108"/>
      <c r="Q37" s="108"/>
      <c r="R37" s="98"/>
      <c r="S37" s="98"/>
      <c r="T37" s="98"/>
      <c r="U37" s="98"/>
      <c r="V37" s="149"/>
      <c r="W37" s="32"/>
    </row>
    <row ht="15" customHeight="1" r="38">
      <c r="A38" s="170"/>
      <c r="B38" s="151"/>
      <c r="C38" s="151"/>
      <c r="D38" s="152"/>
      <c r="E38" s="153"/>
      <c r="F38" s="154"/>
      <c r="G38" s="154"/>
      <c r="H38" s="154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5"/>
      <c r="W38" s="32"/>
    </row>
    <row ht="13.5" customHeight="1" r="39">
      <c r="A39" s="18"/>
      <c r="B39" s="12"/>
      <c r="C39" s="12"/>
      <c r="D39" s="14"/>
      <c r="E39" s="1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0"/>
    </row>
    <row ht="15.75" customHeight="1" r="40">
      <c r="A40" s="28" t="s">
        <v>47</v>
      </c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1"/>
      <c r="W40" s="32"/>
    </row>
    <row ht="23.25" customHeight="1" r="41">
      <c r="A41" s="188"/>
      <c r="B41" s="34"/>
      <c r="C41" s="34"/>
      <c r="D41" s="34"/>
      <c r="E41" s="34"/>
      <c r="F41" s="34"/>
      <c r="G41" s="34"/>
      <c r="H41" s="35"/>
      <c r="I41" s="36" t="s">
        <v>12</v>
      </c>
      <c r="J41" s="36"/>
      <c r="K41" s="36"/>
      <c r="L41" s="37"/>
      <c r="M41" s="34"/>
      <c r="N41" s="34"/>
      <c r="O41" s="34"/>
      <c r="P41" s="34"/>
      <c r="Q41" s="34"/>
      <c r="R41" s="34"/>
      <c r="S41" s="34"/>
      <c r="T41" s="34"/>
      <c r="U41" s="34"/>
      <c r="V41" s="38"/>
      <c r="W41" s="32"/>
    </row>
    <row ht="26.100000000000001" customHeight="1" r="42">
      <c r="A42" s="188"/>
      <c r="B42" s="39"/>
      <c r="C42" s="40"/>
      <c r="D42" s="40"/>
      <c r="E42" s="41"/>
      <c r="F42" s="42" t="s">
        <v>13</v>
      </c>
      <c r="G42" s="42"/>
      <c r="H42" s="43"/>
      <c r="I42" s="162" t="s">
        <v>14</v>
      </c>
      <c r="J42" s="45"/>
      <c r="K42" s="46" t="s">
        <v>15</v>
      </c>
      <c r="L42" s="47"/>
      <c r="M42" s="48"/>
      <c r="N42" s="48"/>
      <c r="O42" s="49" t="s">
        <v>16</v>
      </c>
      <c r="P42" s="49"/>
      <c r="Q42" s="49"/>
      <c r="R42" s="49"/>
      <c r="S42" s="49"/>
      <c r="T42" s="49"/>
      <c r="U42" s="50"/>
      <c r="V42" s="51" t="s">
        <v>17</v>
      </c>
      <c r="W42" s="32"/>
    </row>
    <row ht="30.75" customHeight="1" r="43">
      <c r="A43" s="53" t="s">
        <v>48</v>
      </c>
      <c r="B43" s="54"/>
      <c r="C43" s="55" t="s">
        <v>19</v>
      </c>
      <c r="D43" s="55"/>
      <c r="E43" s="189" t="s">
        <v>49</v>
      </c>
      <c r="F43" s="164" t="s">
        <v>23</v>
      </c>
      <c r="G43" s="164"/>
      <c r="H43" s="59"/>
      <c r="I43" s="190">
        <v>0.5</v>
      </c>
      <c r="J43" s="166"/>
      <c r="K43" s="167">
        <f>I43*10</f>
        <v>5</v>
      </c>
      <c r="L43" s="63"/>
      <c r="M43" s="39"/>
      <c r="N43" s="64"/>
      <c r="O43" s="191"/>
      <c r="P43" s="191"/>
      <c r="Q43" s="191"/>
      <c r="R43" s="191"/>
      <c r="S43" s="191"/>
      <c r="T43" s="191"/>
      <c r="U43" s="66"/>
      <c r="V43" s="67" t="s">
        <v>42</v>
      </c>
      <c r="W43" s="32"/>
    </row>
    <row ht="13.5" customHeight="1" r="44">
      <c r="A44" s="170" t="s">
        <v>50</v>
      </c>
      <c r="B44" s="54"/>
      <c r="C44" s="101"/>
      <c r="D44" s="101"/>
      <c r="E44" s="102"/>
      <c r="F44" s="103"/>
      <c r="G44" s="103"/>
      <c r="H44" s="93"/>
      <c r="I44" s="192"/>
      <c r="J44" s="172"/>
      <c r="K44" s="107"/>
      <c r="L44" s="97"/>
      <c r="M44" s="98"/>
      <c r="N44" s="98"/>
      <c r="O44" s="193"/>
      <c r="P44" s="193"/>
      <c r="Q44" s="193"/>
      <c r="R44" s="193"/>
      <c r="S44" s="193"/>
      <c r="T44" s="194"/>
      <c r="U44" s="100"/>
      <c r="V44" s="67"/>
      <c r="W44" s="32"/>
    </row>
    <row ht="13.5" customHeight="1" r="45">
      <c r="A45" s="170"/>
      <c r="B45" s="54"/>
      <c r="C45" s="101"/>
      <c r="D45" s="101"/>
      <c r="E45" s="102"/>
      <c r="F45" s="103"/>
      <c r="G45" s="103"/>
      <c r="H45" s="104"/>
      <c r="I45" s="173"/>
      <c r="J45" s="173"/>
      <c r="K45" s="107"/>
      <c r="L45" s="108"/>
      <c r="M45" s="98"/>
      <c r="N45" s="98"/>
      <c r="O45" s="98"/>
      <c r="P45" s="98"/>
      <c r="Q45" s="98"/>
      <c r="R45" s="98"/>
      <c r="S45" s="98"/>
      <c r="T45" s="103"/>
      <c r="U45" s="100"/>
      <c r="V45" s="67"/>
      <c r="W45" s="32"/>
    </row>
    <row ht="13.5" customHeight="1" r="46">
      <c r="A46" s="170"/>
      <c r="B46" s="54"/>
      <c r="C46" s="101"/>
      <c r="D46" s="101"/>
      <c r="E46" s="102"/>
      <c r="F46" s="103"/>
      <c r="G46" s="103"/>
      <c r="H46" s="104"/>
      <c r="I46" s="173"/>
      <c r="J46" s="173"/>
      <c r="K46" s="107"/>
      <c r="L46" s="108"/>
      <c r="M46" s="98"/>
      <c r="N46" s="98"/>
      <c r="O46" s="109" t="s">
        <v>32</v>
      </c>
      <c r="P46" s="37"/>
      <c r="Q46" s="174"/>
      <c r="R46" s="103"/>
      <c r="S46" s="103"/>
      <c r="T46" s="103"/>
      <c r="U46" s="100"/>
      <c r="V46" s="67"/>
      <c r="W46" s="32"/>
    </row>
    <row ht="27" customHeight="1" r="47">
      <c r="A47" s="170"/>
      <c r="B47" s="54"/>
      <c r="C47" s="110"/>
      <c r="D47" s="110"/>
      <c r="E47" s="111"/>
      <c r="F47" s="42" t="s">
        <v>13</v>
      </c>
      <c r="G47" s="42" t="s">
        <v>33</v>
      </c>
      <c r="H47" s="112"/>
      <c r="I47" s="175"/>
      <c r="J47" s="176"/>
      <c r="K47" s="115"/>
      <c r="L47" s="114"/>
      <c r="M47" s="98"/>
      <c r="N47" s="103"/>
      <c r="O47" s="44" t="s">
        <v>14</v>
      </c>
      <c r="P47" s="177"/>
      <c r="Q47" s="117" t="s">
        <v>15</v>
      </c>
      <c r="R47" s="98"/>
      <c r="S47" s="49" t="s">
        <v>16</v>
      </c>
      <c r="T47" s="49"/>
      <c r="U47" s="100"/>
      <c r="V47" s="67"/>
      <c r="W47" s="32"/>
    </row>
    <row ht="40.149999999999999" customHeight="1" r="48">
      <c r="A48" s="170"/>
      <c r="B48" s="54"/>
      <c r="C48" s="55" t="s">
        <v>44</v>
      </c>
      <c r="D48" s="55"/>
      <c r="E48" s="120" t="s">
        <v>51</v>
      </c>
      <c r="F48" s="120" t="s">
        <v>52</v>
      </c>
      <c r="G48" s="128" t="s">
        <v>38</v>
      </c>
      <c r="H48" s="112"/>
      <c r="I48" s="179">
        <v>0.5</v>
      </c>
      <c r="J48" s="176"/>
      <c r="K48" s="124">
        <f>I48*10</f>
        <v>5</v>
      </c>
      <c r="L48" s="63"/>
      <c r="M48" s="39"/>
      <c r="N48" s="180"/>
      <c r="O48" s="181">
        <v>1</v>
      </c>
      <c r="P48" s="182"/>
      <c r="Q48" s="130">
        <f>O48*10</f>
        <v>10</v>
      </c>
      <c r="R48" s="64"/>
      <c r="S48" s="195" t="s">
        <v>53</v>
      </c>
      <c r="T48" s="196"/>
      <c r="U48" s="66"/>
      <c r="V48" s="67"/>
      <c r="W48" s="32"/>
    </row>
    <row ht="15" customHeight="1" r="49">
      <c r="A49" s="170"/>
      <c r="B49" s="132"/>
      <c r="C49" s="133"/>
      <c r="D49" s="134"/>
      <c r="E49" s="135" t="str">
        <f>IF(SUM(I43:I48)=1,"","le total des pourcentages est différent de 100")</f>
        <v/>
      </c>
      <c r="F49" s="136"/>
      <c r="G49" s="197"/>
      <c r="H49" s="137"/>
      <c r="I49" s="141">
        <v>1</v>
      </c>
      <c r="J49" s="172"/>
      <c r="K49" s="139">
        <v>10</v>
      </c>
      <c r="L49" s="140"/>
      <c r="M49" s="132"/>
      <c r="N49" s="103"/>
      <c r="O49" s="185">
        <f>SUM(O48:O48)</f>
        <v>1</v>
      </c>
      <c r="P49" s="186"/>
      <c r="Q49" s="142">
        <f>SUM(Q48:Q48)</f>
        <v>10</v>
      </c>
      <c r="R49" s="132"/>
      <c r="S49" s="143" t="str">
        <f>IF(SUM(O48:O48)=1,"","le total des pourcentages est différent de 100")</f>
        <v/>
      </c>
      <c r="T49" s="187"/>
      <c r="U49" s="132"/>
      <c r="V49" s="144"/>
      <c r="W49" s="32"/>
    </row>
    <row ht="13.5" customHeight="1" r="50">
      <c r="A50" s="170"/>
      <c r="B50" s="98"/>
      <c r="C50" s="98"/>
      <c r="D50" s="39"/>
      <c r="E50" s="198"/>
      <c r="F50" s="147"/>
      <c r="G50" s="147"/>
      <c r="H50" s="148"/>
      <c r="I50" s="108"/>
      <c r="J50" s="108"/>
      <c r="K50" s="108"/>
      <c r="L50" s="108"/>
      <c r="M50" s="98"/>
      <c r="N50" s="103"/>
      <c r="O50" s="108"/>
      <c r="P50" s="108"/>
      <c r="Q50" s="108"/>
      <c r="R50" s="98"/>
      <c r="S50" s="98"/>
      <c r="T50" s="98"/>
      <c r="U50" s="98"/>
      <c r="V50" s="149"/>
      <c r="W50" s="32"/>
    </row>
    <row ht="15" customHeight="1" r="51">
      <c r="A51" s="170"/>
      <c r="B51" s="151"/>
      <c r="C51" s="151"/>
      <c r="D51" s="152"/>
      <c r="E51" s="153"/>
      <c r="F51" s="154"/>
      <c r="G51" s="154"/>
      <c r="H51" s="154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5"/>
      <c r="W51" s="32"/>
    </row>
    <row ht="13.9" customHeight="1" r="52">
      <c r="A52" s="18"/>
      <c r="B52" s="12"/>
      <c r="C52" s="12"/>
      <c r="D52" s="14"/>
      <c r="E52" s="14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0"/>
    </row>
    <row ht="23.25" customHeight="1" r="53">
      <c r="A53" s="28" t="s">
        <v>54</v>
      </c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1"/>
      <c r="W53" s="32"/>
    </row>
    <row ht="21.949999999999999" customHeight="1" r="54">
      <c r="A54" s="188"/>
      <c r="B54" s="34"/>
      <c r="C54" s="34"/>
      <c r="D54" s="34"/>
      <c r="E54" s="34"/>
      <c r="F54" s="34"/>
      <c r="G54" s="34"/>
      <c r="H54" s="35"/>
      <c r="I54" s="36" t="s">
        <v>12</v>
      </c>
      <c r="J54" s="36"/>
      <c r="K54" s="36"/>
      <c r="L54" s="37"/>
      <c r="M54" s="34"/>
      <c r="N54" s="34"/>
      <c r="O54" s="34"/>
      <c r="P54" s="34"/>
      <c r="Q54" s="34"/>
      <c r="R54" s="34"/>
      <c r="S54" s="34"/>
      <c r="T54" s="34"/>
      <c r="U54" s="34"/>
      <c r="V54" s="38"/>
      <c r="W54" s="32"/>
    </row>
    <row ht="23.649999999999999" customHeight="1" r="55">
      <c r="A55" s="188"/>
      <c r="B55" s="39"/>
      <c r="C55" s="40"/>
      <c r="D55" s="40"/>
      <c r="E55" s="41"/>
      <c r="F55" s="42" t="s">
        <v>13</v>
      </c>
      <c r="G55" s="42"/>
      <c r="H55" s="43"/>
      <c r="I55" s="44" t="s">
        <v>14</v>
      </c>
      <c r="J55" s="45"/>
      <c r="K55" s="46" t="s">
        <v>15</v>
      </c>
      <c r="L55" s="47"/>
      <c r="M55" s="48"/>
      <c r="N55" s="48"/>
      <c r="O55" s="49" t="s">
        <v>16</v>
      </c>
      <c r="P55" s="49"/>
      <c r="Q55" s="49"/>
      <c r="R55" s="49"/>
      <c r="S55" s="49"/>
      <c r="T55" s="49"/>
      <c r="U55" s="50"/>
      <c r="V55" s="51" t="s">
        <v>17</v>
      </c>
      <c r="W55" s="52"/>
    </row>
    <row ht="23.100000000000001" customHeight="1" r="56">
      <c r="A56" s="53" t="s">
        <v>55</v>
      </c>
      <c r="B56" s="54"/>
      <c r="C56" s="55" t="s">
        <v>19</v>
      </c>
      <c r="D56" s="68" t="s">
        <v>56</v>
      </c>
      <c r="E56" s="199" t="s">
        <v>26</v>
      </c>
      <c r="F56" s="70" t="s">
        <v>23</v>
      </c>
      <c r="G56" s="70"/>
      <c r="H56" s="59"/>
      <c r="I56" s="126"/>
      <c r="J56" s="61"/>
      <c r="K56" s="200"/>
      <c r="L56" s="63"/>
      <c r="M56" s="39"/>
      <c r="N56" s="64"/>
      <c r="O56" s="168" t="s">
        <v>23</v>
      </c>
      <c r="P56" s="168"/>
      <c r="Q56" s="168"/>
      <c r="R56" s="168"/>
      <c r="S56" s="168"/>
      <c r="T56" s="168"/>
      <c r="U56" s="66"/>
      <c r="V56" s="67" t="s">
        <v>24</v>
      </c>
      <c r="W56" s="52"/>
    </row>
    <row ht="33.600000000000001" customHeight="1" r="57">
      <c r="A57" s="53"/>
      <c r="B57" s="54"/>
      <c r="C57" s="55"/>
      <c r="D57" s="68"/>
      <c r="E57" s="199"/>
      <c r="F57" s="70"/>
      <c r="G57" s="70"/>
      <c r="H57" s="59"/>
      <c r="I57" s="126"/>
      <c r="J57" s="61"/>
      <c r="K57" s="200"/>
      <c r="L57" s="63"/>
      <c r="M57" s="39"/>
      <c r="N57" s="64"/>
      <c r="O57" s="168"/>
      <c r="P57" s="168"/>
      <c r="Q57" s="168"/>
      <c r="R57" s="168"/>
      <c r="S57" s="168"/>
      <c r="T57" s="168"/>
      <c r="U57" s="66"/>
      <c r="V57" s="67"/>
      <c r="W57" s="52"/>
    </row>
    <row ht="35.100000000000001" customHeight="1" r="58">
      <c r="A58" s="53"/>
      <c r="B58" s="54"/>
      <c r="C58" s="55"/>
      <c r="D58" s="68" t="s">
        <v>57</v>
      </c>
      <c r="E58" s="163" t="s">
        <v>58</v>
      </c>
      <c r="F58" s="201" t="s">
        <v>37</v>
      </c>
      <c r="G58" s="201"/>
      <c r="H58" s="59"/>
      <c r="I58" s="202">
        <v>0.25</v>
      </c>
      <c r="J58" s="203"/>
      <c r="K58" s="204">
        <f>I58*10</f>
        <v>2.5</v>
      </c>
      <c r="L58" s="205"/>
      <c r="M58" s="39"/>
      <c r="N58" s="64"/>
      <c r="O58" s="65" t="s">
        <v>23</v>
      </c>
      <c r="P58" s="65"/>
      <c r="Q58" s="65"/>
      <c r="R58" s="65"/>
      <c r="S58" s="65"/>
      <c r="T58" s="65"/>
      <c r="U58" s="66"/>
      <c r="V58" s="67"/>
      <c r="W58" s="52"/>
    </row>
    <row ht="35.100000000000001" customHeight="1" r="59">
      <c r="A59" s="53"/>
      <c r="B59" s="54"/>
      <c r="C59" s="55"/>
      <c r="D59" s="68"/>
      <c r="E59" s="163"/>
      <c r="F59" s="201"/>
      <c r="G59" s="201"/>
      <c r="H59" s="59"/>
      <c r="I59" s="202"/>
      <c r="J59" s="203"/>
      <c r="K59" s="204"/>
      <c r="L59" s="205"/>
      <c r="M59" s="39"/>
      <c r="N59" s="64"/>
      <c r="O59" s="65"/>
      <c r="P59" s="65"/>
      <c r="Q59" s="65"/>
      <c r="R59" s="65"/>
      <c r="S59" s="65"/>
      <c r="T59" s="65"/>
      <c r="U59" s="66"/>
      <c r="V59" s="67"/>
      <c r="W59" s="52"/>
    </row>
    <row ht="35.100000000000001" customHeight="1" r="60">
      <c r="A60" s="53"/>
      <c r="B60" s="54"/>
      <c r="C60" s="55"/>
      <c r="D60" s="206" t="s">
        <v>25</v>
      </c>
      <c r="E60" s="163" t="s">
        <v>59</v>
      </c>
      <c r="F60" s="207" t="s">
        <v>60</v>
      </c>
      <c r="G60" s="208"/>
      <c r="H60" s="209"/>
      <c r="I60" s="210">
        <v>0.25</v>
      </c>
      <c r="J60" s="211"/>
      <c r="K60" s="212">
        <f ref="K60:K69" si="0" t="shared">I60*10</f>
        <v>2.5</v>
      </c>
      <c r="L60" s="205"/>
      <c r="M60" s="39"/>
      <c r="N60" s="64"/>
      <c r="O60" s="213"/>
      <c r="P60" s="214"/>
      <c r="Q60" s="214"/>
      <c r="R60" s="214"/>
      <c r="S60" s="214"/>
      <c r="T60" s="215"/>
      <c r="U60" s="66"/>
      <c r="V60" s="67"/>
      <c r="W60" s="52"/>
    </row>
    <row ht="31.5" customHeight="1" r="61">
      <c r="A61" s="53"/>
      <c r="B61" s="54"/>
      <c r="C61" s="55"/>
      <c r="D61" s="68" t="s">
        <v>61</v>
      </c>
      <c r="E61" s="216" t="s">
        <v>26</v>
      </c>
      <c r="F61" s="217"/>
      <c r="G61" s="217"/>
      <c r="H61" s="59"/>
      <c r="I61" s="218"/>
      <c r="J61" s="203"/>
      <c r="K61" s="204">
        <f si="0" t="shared"/>
        <v>0</v>
      </c>
      <c r="L61" s="205"/>
      <c r="M61" s="39"/>
      <c r="N61" s="64"/>
      <c r="O61" s="219"/>
      <c r="P61" s="219"/>
      <c r="Q61" s="219"/>
      <c r="R61" s="219"/>
      <c r="S61" s="219"/>
      <c r="T61" s="219"/>
      <c r="U61" s="66"/>
      <c r="V61" s="67"/>
      <c r="W61" s="52"/>
    </row>
    <row ht="12.949999999999999" customHeight="1" r="62">
      <c r="A62" s="169" t="s">
        <v>30</v>
      </c>
      <c r="B62" s="54"/>
      <c r="C62" s="55"/>
      <c r="D62" s="68"/>
      <c r="E62" s="216"/>
      <c r="F62" s="217"/>
      <c r="G62" s="217"/>
      <c r="H62" s="59"/>
      <c r="I62" s="218"/>
      <c r="J62" s="203"/>
      <c r="K62" s="204"/>
      <c r="L62" s="205"/>
      <c r="M62" s="39"/>
      <c r="N62" s="64"/>
      <c r="O62" s="219"/>
      <c r="P62" s="219"/>
      <c r="Q62" s="219"/>
      <c r="R62" s="219"/>
      <c r="S62" s="219"/>
      <c r="T62" s="219"/>
      <c r="U62" s="66"/>
      <c r="V62" s="67"/>
      <c r="W62" s="52"/>
    </row>
    <row ht="15" customHeight="1" r="63">
      <c r="A63" s="89" t="s">
        <v>62</v>
      </c>
      <c r="B63" s="54"/>
      <c r="C63" s="90"/>
      <c r="D63" s="101"/>
      <c r="E63" s="102"/>
      <c r="F63" s="103"/>
      <c r="G63" s="103"/>
      <c r="H63" s="93"/>
      <c r="I63" s="171"/>
      <c r="J63" s="95"/>
      <c r="K63" s="220"/>
      <c r="L63" s="97"/>
      <c r="M63" s="98"/>
      <c r="N63" s="98"/>
      <c r="O63" s="99"/>
      <c r="P63" s="99"/>
      <c r="Q63" s="99"/>
      <c r="R63" s="99"/>
      <c r="S63" s="99"/>
      <c r="T63" s="92"/>
      <c r="U63" s="100"/>
      <c r="V63" s="67"/>
      <c r="W63" s="32"/>
    </row>
    <row ht="16.149999999999999" customHeight="1" r="64">
      <c r="A64" s="89"/>
      <c r="B64" s="54"/>
      <c r="C64" s="101"/>
      <c r="D64" s="101"/>
      <c r="E64" s="102"/>
      <c r="F64" s="103"/>
      <c r="G64" s="103"/>
      <c r="H64" s="104"/>
      <c r="I64" s="173"/>
      <c r="J64" s="106"/>
      <c r="K64" s="220"/>
      <c r="L64" s="108"/>
      <c r="M64" s="98"/>
      <c r="N64" s="104"/>
      <c r="O64" s="109" t="s">
        <v>32</v>
      </c>
      <c r="P64" s="109"/>
      <c r="Q64" s="109"/>
      <c r="R64" s="109"/>
      <c r="S64" s="103"/>
      <c r="T64" s="103"/>
      <c r="U64" s="100"/>
      <c r="V64" s="67"/>
      <c r="W64" s="32"/>
    </row>
    <row ht="36" customHeight="1" r="65">
      <c r="A65" s="89"/>
      <c r="B65" s="54"/>
      <c r="C65" s="110"/>
      <c r="D65" s="110"/>
      <c r="E65" s="111"/>
      <c r="F65" s="42" t="s">
        <v>13</v>
      </c>
      <c r="G65" s="42" t="s">
        <v>33</v>
      </c>
      <c r="H65" s="112"/>
      <c r="I65" s="175"/>
      <c r="J65" s="114"/>
      <c r="K65" s="221"/>
      <c r="L65" s="116"/>
      <c r="M65" s="98"/>
      <c r="N65" s="43"/>
      <c r="O65" s="44" t="s">
        <v>14</v>
      </c>
      <c r="P65" s="45"/>
      <c r="Q65" s="117" t="s">
        <v>15</v>
      </c>
      <c r="R65" s="47"/>
      <c r="S65" s="98"/>
      <c r="T65" s="118" t="s">
        <v>16</v>
      </c>
      <c r="U65" s="100"/>
      <c r="V65" s="67"/>
      <c r="W65" s="32"/>
    </row>
    <row ht="42.600000000000001" customHeight="1" r="66">
      <c r="A66" s="89"/>
      <c r="B66" s="54"/>
      <c r="C66" s="55" t="s">
        <v>34</v>
      </c>
      <c r="D66" s="222" t="s">
        <v>56</v>
      </c>
      <c r="E66" s="163" t="s">
        <v>63</v>
      </c>
      <c r="F66" s="120" t="s">
        <v>46</v>
      </c>
      <c r="G66" s="122" t="s">
        <v>38</v>
      </c>
      <c r="H66" s="59"/>
      <c r="I66" s="126">
        <v>0.25</v>
      </c>
      <c r="J66" s="61"/>
      <c r="K66" s="124">
        <f si="0" t="shared"/>
        <v>2.5</v>
      </c>
      <c r="L66" s="63"/>
      <c r="M66" s="39"/>
      <c r="N66" s="125"/>
      <c r="O66" s="126">
        <v>0.5</v>
      </c>
      <c r="P66" s="223"/>
      <c r="Q66" s="124">
        <f>O66*10</f>
        <v>5</v>
      </c>
      <c r="R66" s="63"/>
      <c r="S66" s="64"/>
      <c r="T66" s="65" t="s">
        <v>23</v>
      </c>
      <c r="U66" s="66"/>
      <c r="V66" s="67"/>
      <c r="W66" s="52"/>
    </row>
    <row ht="26.649999999999999" customHeight="1" r="67">
      <c r="A67" s="89"/>
      <c r="B67" s="54"/>
      <c r="C67" s="55"/>
      <c r="D67" s="222" t="s">
        <v>25</v>
      </c>
      <c r="E67" s="120" t="s">
        <v>26</v>
      </c>
      <c r="F67" s="127"/>
      <c r="G67" s="122"/>
      <c r="H67" s="59"/>
      <c r="I67" s="129"/>
      <c r="J67" s="61"/>
      <c r="K67" s="130"/>
      <c r="L67" s="63"/>
      <c r="M67" s="39"/>
      <c r="N67" s="125"/>
      <c r="O67" s="129"/>
      <c r="P67" s="223"/>
      <c r="Q67" s="130"/>
      <c r="R67" s="63"/>
      <c r="S67" s="64"/>
      <c r="T67" s="131" t="s">
        <v>23</v>
      </c>
      <c r="U67" s="66"/>
      <c r="V67" s="67"/>
      <c r="W67" s="52"/>
    </row>
    <row ht="35.649999999999999" customHeight="1" r="68">
      <c r="A68" s="89"/>
      <c r="B68" s="54"/>
      <c r="C68" s="55"/>
      <c r="D68" s="222" t="s">
        <v>57</v>
      </c>
      <c r="E68" s="120" t="s">
        <v>26</v>
      </c>
      <c r="F68" s="127"/>
      <c r="G68" s="128"/>
      <c r="H68" s="59"/>
      <c r="I68" s="224"/>
      <c r="J68" s="61"/>
      <c r="K68" s="130"/>
      <c r="L68" s="63"/>
      <c r="M68" s="39"/>
      <c r="N68" s="125"/>
      <c r="O68" s="224"/>
      <c r="P68" s="223"/>
      <c r="Q68" s="130"/>
      <c r="R68" s="63"/>
      <c r="S68" s="64"/>
      <c r="T68" s="225" t="s">
        <v>23</v>
      </c>
      <c r="U68" s="66"/>
      <c r="V68" s="67"/>
      <c r="W68" s="52"/>
    </row>
    <row ht="40.149999999999999" customHeight="1" r="69">
      <c r="A69" s="89"/>
      <c r="B69" s="54"/>
      <c r="C69" s="55"/>
      <c r="D69" s="68" t="s">
        <v>61</v>
      </c>
      <c r="E69" s="226" t="s">
        <v>64</v>
      </c>
      <c r="F69" s="226" t="s">
        <v>46</v>
      </c>
      <c r="G69" s="227" t="s">
        <v>38</v>
      </c>
      <c r="H69" s="59"/>
      <c r="I69" s="228">
        <v>0.25</v>
      </c>
      <c r="J69" s="61"/>
      <c r="K69" s="130">
        <f si="0" t="shared"/>
        <v>2.5</v>
      </c>
      <c r="L69" s="63"/>
      <c r="M69" s="39"/>
      <c r="N69" s="125"/>
      <c r="O69" s="228">
        <v>0.5</v>
      </c>
      <c r="P69" s="223"/>
      <c r="Q69" s="130">
        <f>O69*10</f>
        <v>5</v>
      </c>
      <c r="R69" s="63"/>
      <c r="S69" s="64"/>
      <c r="T69" s="229" t="s">
        <v>23</v>
      </c>
      <c r="U69" s="66"/>
      <c r="V69" s="67"/>
      <c r="W69" s="52"/>
    </row>
    <row ht="15" customHeight="1" r="70">
      <c r="A70" s="89"/>
      <c r="B70" s="132"/>
      <c r="C70" s="133"/>
      <c r="D70" s="230"/>
      <c r="E70" s="146" t="str">
        <f>IF(SUM(I56:I69)=1,"","le total des pourcentages est différent de 100")</f>
        <v/>
      </c>
      <c r="F70" s="231"/>
      <c r="G70" s="231"/>
      <c r="H70" s="137"/>
      <c r="I70" s="232">
        <f>SUM(I56:I69)</f>
        <v>1</v>
      </c>
      <c r="J70" s="95"/>
      <c r="K70" s="139">
        <f>K58+K60+K61+K66+K67+K69</f>
        <v>10</v>
      </c>
      <c r="L70" s="140"/>
      <c r="M70" s="132"/>
      <c r="N70" s="137"/>
      <c r="O70" s="138">
        <f>SUM(O66:O69)</f>
        <v>1</v>
      </c>
      <c r="P70" s="233"/>
      <c r="Q70" s="142">
        <f>SUM(Q66:Q69)</f>
        <v>10</v>
      </c>
      <c r="R70" s="140"/>
      <c r="S70" s="132"/>
      <c r="T70" s="143" t="str">
        <f>IF(SUM(O66:O69)=1,"","le total des pourcentages est différent de 100")</f>
        <v/>
      </c>
      <c r="U70" s="132"/>
      <c r="V70" s="144"/>
      <c r="W70" s="145"/>
    </row>
    <row ht="13.5" customHeight="1" r="71">
      <c r="A71" s="89"/>
      <c r="B71" s="98"/>
      <c r="C71" s="98"/>
      <c r="D71" s="39"/>
      <c r="E71" s="198"/>
      <c r="F71" s="147"/>
      <c r="G71" s="147"/>
      <c r="H71" s="148"/>
      <c r="I71" s="108"/>
      <c r="J71" s="108"/>
      <c r="K71" s="108"/>
      <c r="L71" s="108"/>
      <c r="M71" s="98"/>
      <c r="N71" s="148"/>
      <c r="O71" s="108"/>
      <c r="P71" s="108"/>
      <c r="Q71" s="108"/>
      <c r="R71" s="108"/>
      <c r="S71" s="98"/>
      <c r="T71" s="98"/>
      <c r="U71" s="98"/>
      <c r="V71" s="149"/>
      <c r="W71" s="32"/>
    </row>
    <row ht="13.5" customHeight="1" r="72">
      <c r="A72" s="150"/>
      <c r="B72" s="151"/>
      <c r="C72" s="151"/>
      <c r="D72" s="152"/>
      <c r="E72" s="153"/>
      <c r="F72" s="154"/>
      <c r="G72" s="154"/>
      <c r="H72" s="154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5"/>
      <c r="W72" s="32"/>
    </row>
    <row ht="13.5" customHeight="1" r="73">
      <c r="A73" s="18"/>
      <c r="B73" s="12"/>
      <c r="C73" s="12"/>
      <c r="D73" s="14"/>
      <c r="E73" s="14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0"/>
    </row>
    <row ht="23.649999999999999" customHeight="1" r="74">
      <c r="A74" s="28" t="s">
        <v>65</v>
      </c>
      <c r="B74" s="2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1"/>
      <c r="W74" s="32"/>
    </row>
    <row ht="24" customHeight="1" r="75">
      <c r="A75" s="188"/>
      <c r="B75" s="34"/>
      <c r="C75" s="34"/>
      <c r="D75" s="34"/>
      <c r="E75" s="34"/>
      <c r="F75" s="34"/>
      <c r="G75" s="34"/>
      <c r="H75" s="35"/>
      <c r="I75" s="36" t="s">
        <v>12</v>
      </c>
      <c r="J75" s="36"/>
      <c r="K75" s="36"/>
      <c r="L75" s="37"/>
      <c r="M75" s="34"/>
      <c r="N75" s="34"/>
      <c r="O75" s="34"/>
      <c r="P75" s="34"/>
      <c r="Q75" s="34"/>
      <c r="R75" s="34"/>
      <c r="S75" s="34"/>
      <c r="T75" s="34"/>
      <c r="U75" s="34"/>
      <c r="V75" s="38"/>
      <c r="W75" s="32"/>
    </row>
    <row ht="27.600000000000001" customHeight="1" r="76">
      <c r="A76" s="188"/>
      <c r="B76" s="39"/>
      <c r="C76" s="40"/>
      <c r="D76" s="40"/>
      <c r="E76" s="41"/>
      <c r="F76" s="42" t="s">
        <v>13</v>
      </c>
      <c r="G76" s="42"/>
      <c r="H76" s="43"/>
      <c r="I76" s="162" t="s">
        <v>14</v>
      </c>
      <c r="J76" s="45"/>
      <c r="K76" s="46" t="s">
        <v>15</v>
      </c>
      <c r="L76" s="47"/>
      <c r="M76" s="48"/>
      <c r="N76" s="48"/>
      <c r="O76" s="49" t="s">
        <v>16</v>
      </c>
      <c r="P76" s="49"/>
      <c r="Q76" s="49"/>
      <c r="R76" s="49"/>
      <c r="S76" s="49"/>
      <c r="T76" s="49"/>
      <c r="U76" s="50"/>
      <c r="V76" s="51" t="s">
        <v>17</v>
      </c>
      <c r="W76" s="52"/>
    </row>
    <row ht="15" customHeight="1" r="77">
      <c r="A77" s="53" t="s">
        <v>66</v>
      </c>
      <c r="B77" s="54"/>
      <c r="C77" s="55" t="s">
        <v>19</v>
      </c>
      <c r="D77" s="68" t="s">
        <v>67</v>
      </c>
      <c r="E77" s="163" t="s">
        <v>26</v>
      </c>
      <c r="F77" s="70" t="s">
        <v>23</v>
      </c>
      <c r="G77" s="70"/>
      <c r="H77" s="59"/>
      <c r="I77" s="129"/>
      <c r="J77" s="223"/>
      <c r="K77" s="72"/>
      <c r="L77" s="63"/>
      <c r="M77" s="39"/>
      <c r="N77" s="64"/>
      <c r="O77" s="168" t="s">
        <v>23</v>
      </c>
      <c r="P77" s="168"/>
      <c r="Q77" s="168"/>
      <c r="R77" s="168"/>
      <c r="S77" s="168"/>
      <c r="T77" s="168"/>
      <c r="U77" s="66"/>
      <c r="V77" s="67" t="s">
        <v>24</v>
      </c>
      <c r="W77" s="52"/>
    </row>
    <row ht="15" customHeight="1" r="78">
      <c r="A78" s="53"/>
      <c r="B78" s="54"/>
      <c r="C78" s="55"/>
      <c r="D78" s="68"/>
      <c r="E78" s="163"/>
      <c r="F78" s="70"/>
      <c r="G78" s="70"/>
      <c r="H78" s="59"/>
      <c r="I78" s="129"/>
      <c r="J78" s="223"/>
      <c r="K78" s="72"/>
      <c r="L78" s="63"/>
      <c r="M78" s="39"/>
      <c r="N78" s="64"/>
      <c r="O78" s="168"/>
      <c r="P78" s="168"/>
      <c r="Q78" s="168"/>
      <c r="R78" s="168"/>
      <c r="S78" s="168"/>
      <c r="T78" s="168"/>
      <c r="U78" s="66"/>
      <c r="V78" s="67"/>
      <c r="W78" s="52"/>
    </row>
    <row ht="15" customHeight="1" r="79">
      <c r="A79" s="53"/>
      <c r="B79" s="54"/>
      <c r="C79" s="55"/>
      <c r="D79" s="68" t="s">
        <v>68</v>
      </c>
      <c r="E79" s="163" t="s">
        <v>69</v>
      </c>
      <c r="F79" s="79" t="s">
        <v>37</v>
      </c>
      <c r="G79" s="79"/>
      <c r="H79" s="59"/>
      <c r="I79" s="80">
        <v>0.5</v>
      </c>
      <c r="J79" s="223"/>
      <c r="K79" s="81">
        <f>I79*10</f>
        <v>5</v>
      </c>
      <c r="L79" s="63"/>
      <c r="M79" s="39"/>
      <c r="N79" s="64"/>
      <c r="O79" s="168" t="s">
        <v>23</v>
      </c>
      <c r="P79" s="168"/>
      <c r="Q79" s="168"/>
      <c r="R79" s="168"/>
      <c r="S79" s="168"/>
      <c r="T79" s="168"/>
      <c r="U79" s="66"/>
      <c r="V79" s="67"/>
      <c r="W79" s="52"/>
    </row>
    <row ht="29.649999999999999" customHeight="1" r="80">
      <c r="A80" s="169" t="s">
        <v>30</v>
      </c>
      <c r="B80" s="54"/>
      <c r="C80" s="55"/>
      <c r="D80" s="68"/>
      <c r="E80" s="163"/>
      <c r="F80" s="79"/>
      <c r="G80" s="79"/>
      <c r="H80" s="59"/>
      <c r="I80" s="80"/>
      <c r="J80" s="223"/>
      <c r="K80" s="81"/>
      <c r="L80" s="63"/>
      <c r="M80" s="39"/>
      <c r="N80" s="64"/>
      <c r="O80" s="168"/>
      <c r="P80" s="168"/>
      <c r="Q80" s="168"/>
      <c r="R80" s="168"/>
      <c r="S80" s="168"/>
      <c r="T80" s="168"/>
      <c r="U80" s="66"/>
      <c r="V80" s="67"/>
      <c r="W80" s="52"/>
    </row>
    <row ht="15" customHeight="1" r="81">
      <c r="A81" s="150" t="s">
        <v>70</v>
      </c>
      <c r="B81" s="54"/>
      <c r="C81" s="90"/>
      <c r="D81" s="90"/>
      <c r="E81" s="91"/>
      <c r="F81" s="92"/>
      <c r="G81" s="92"/>
      <c r="H81" s="93"/>
      <c r="I81" s="94"/>
      <c r="J81" s="233"/>
      <c r="K81" s="234"/>
      <c r="L81" s="97"/>
      <c r="M81" s="98"/>
      <c r="N81" s="98"/>
      <c r="O81" s="99"/>
      <c r="P81" s="99"/>
      <c r="Q81" s="99"/>
      <c r="R81" s="99"/>
      <c r="S81" s="99"/>
      <c r="T81" s="92"/>
      <c r="U81" s="100"/>
      <c r="V81" s="67"/>
      <c r="W81" s="32"/>
    </row>
    <row ht="16.149999999999999" customHeight="1" r="82">
      <c r="A82" s="150"/>
      <c r="B82" s="54"/>
      <c r="C82" s="101"/>
      <c r="D82" s="235"/>
      <c r="E82" s="236" t="s">
        <v>71</v>
      </c>
      <c r="F82" s="103"/>
      <c r="G82" s="103"/>
      <c r="H82" s="104"/>
      <c r="I82" s="105"/>
      <c r="J82" s="105"/>
      <c r="K82" s="220"/>
      <c r="L82" s="108"/>
      <c r="M82" s="98"/>
      <c r="N82" s="104"/>
      <c r="O82" s="109" t="s">
        <v>32</v>
      </c>
      <c r="P82" s="109"/>
      <c r="Q82" s="109"/>
      <c r="R82" s="109"/>
      <c r="S82" s="103"/>
      <c r="T82" s="103"/>
      <c r="U82" s="100"/>
      <c r="V82" s="67"/>
      <c r="W82" s="32"/>
    </row>
    <row ht="30" customHeight="1" r="83">
      <c r="A83" s="150"/>
      <c r="B83" s="54"/>
      <c r="C83" s="110"/>
      <c r="D83" s="101"/>
      <c r="E83" s="111"/>
      <c r="F83" s="42" t="s">
        <v>13</v>
      </c>
      <c r="G83" s="42" t="s">
        <v>33</v>
      </c>
      <c r="H83" s="112"/>
      <c r="I83" s="113"/>
      <c r="J83" s="237"/>
      <c r="K83" s="221"/>
      <c r="L83" s="116"/>
      <c r="M83" s="98"/>
      <c r="N83" s="238"/>
      <c r="O83" s="44" t="s">
        <v>14</v>
      </c>
      <c r="P83" s="45"/>
      <c r="Q83" s="117" t="s">
        <v>15</v>
      </c>
      <c r="R83" s="47"/>
      <c r="S83" s="98"/>
      <c r="T83" s="118" t="s">
        <v>16</v>
      </c>
      <c r="U83" s="100"/>
      <c r="V83" s="67"/>
      <c r="W83" s="32"/>
    </row>
    <row ht="31.5" customHeight="1" r="84">
      <c r="A84" s="150"/>
      <c r="B84" s="54"/>
      <c r="C84" s="55" t="s">
        <v>34</v>
      </c>
      <c r="D84" s="68" t="s">
        <v>67</v>
      </c>
      <c r="E84" s="239" t="s">
        <v>72</v>
      </c>
      <c r="F84" s="127" t="s">
        <v>73</v>
      </c>
      <c r="G84" s="128" t="s">
        <v>38</v>
      </c>
      <c r="H84" s="59"/>
      <c r="I84" s="126">
        <v>0.5</v>
      </c>
      <c r="J84" s="223"/>
      <c r="K84" s="124">
        <f>I84*10</f>
        <v>5</v>
      </c>
      <c r="L84" s="63"/>
      <c r="M84" s="39"/>
      <c r="N84" s="43"/>
      <c r="O84" s="126">
        <v>1</v>
      </c>
      <c r="P84" s="61"/>
      <c r="Q84" s="124">
        <f>O84*10</f>
        <v>10</v>
      </c>
      <c r="R84" s="63"/>
      <c r="S84" s="64"/>
      <c r="T84" s="65" t="s">
        <v>23</v>
      </c>
      <c r="U84" s="66"/>
      <c r="V84" s="67"/>
      <c r="W84" s="52"/>
    </row>
    <row ht="27.600000000000001" customHeight="1" r="85">
      <c r="A85" s="150"/>
      <c r="B85" s="54"/>
      <c r="C85" s="55"/>
      <c r="D85" s="68" t="s">
        <v>68</v>
      </c>
      <c r="E85" s="239" t="s">
        <v>26</v>
      </c>
      <c r="F85" s="127"/>
      <c r="G85" s="128"/>
      <c r="H85" s="59"/>
      <c r="I85" s="165"/>
      <c r="J85" s="223"/>
      <c r="K85" s="130"/>
      <c r="L85" s="63"/>
      <c r="M85" s="39"/>
      <c r="N85" s="240"/>
      <c r="O85" s="165"/>
      <c r="P85" s="61"/>
      <c r="Q85" s="130"/>
      <c r="R85" s="63"/>
      <c r="S85" s="64"/>
      <c r="T85" s="241" t="s">
        <v>23</v>
      </c>
      <c r="U85" s="66"/>
      <c r="V85" s="67"/>
      <c r="W85" s="52"/>
    </row>
    <row ht="15" customHeight="1" r="86">
      <c r="A86" s="150"/>
      <c r="B86" s="132"/>
      <c r="C86" s="133"/>
      <c r="D86" s="134"/>
      <c r="E86" s="135" t="str">
        <f>IF(SUM(I77:I85)=1,"","le total des pourcentages est différent de 100")</f>
        <v/>
      </c>
      <c r="F86" s="136"/>
      <c r="G86" s="136"/>
      <c r="H86" s="137"/>
      <c r="I86" s="138">
        <f>I79+I84</f>
        <v>1</v>
      </c>
      <c r="J86" s="233"/>
      <c r="K86" s="142">
        <f>K79+K84</f>
        <v>10</v>
      </c>
      <c r="L86" s="140"/>
      <c r="M86" s="132"/>
      <c r="N86" s="242"/>
      <c r="O86" s="138">
        <f>SUM(O84:O85)</f>
        <v>1</v>
      </c>
      <c r="P86" s="95"/>
      <c r="Q86" s="142">
        <f>SUM(Q84:Q85)</f>
        <v>10</v>
      </c>
      <c r="R86" s="140"/>
      <c r="S86" s="132"/>
      <c r="T86" s="143" t="str">
        <f>IF(SUM(O84:O85)=1,"","le total des pourcentages est différent de 100")</f>
        <v/>
      </c>
      <c r="U86" s="132"/>
      <c r="V86" s="144"/>
      <c r="W86" s="145"/>
    </row>
    <row ht="13.5" customHeight="1" r="87">
      <c r="A87" s="150"/>
      <c r="B87" s="98"/>
      <c r="C87" s="98"/>
      <c r="D87" s="98"/>
      <c r="E87" s="243"/>
      <c r="F87" s="147"/>
      <c r="G87" s="147"/>
      <c r="H87" s="148"/>
      <c r="I87" s="108"/>
      <c r="J87" s="108"/>
      <c r="K87" s="108"/>
      <c r="L87" s="108"/>
      <c r="M87" s="98"/>
      <c r="N87" s="148"/>
      <c r="O87" s="108"/>
      <c r="P87" s="108"/>
      <c r="Q87" s="108"/>
      <c r="R87" s="108"/>
      <c r="S87" s="98"/>
      <c r="T87" s="98"/>
      <c r="U87" s="98"/>
      <c r="V87" s="149"/>
      <c r="W87" s="32"/>
    </row>
    <row ht="15" customHeight="1" r="88">
      <c r="A88" s="150"/>
      <c r="B88" s="151"/>
      <c r="C88" s="151"/>
      <c r="D88" s="152"/>
      <c r="E88" s="153"/>
      <c r="F88" s="154"/>
      <c r="G88" s="154"/>
      <c r="H88" s="154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5"/>
      <c r="W88" s="32"/>
    </row>
    <row customFormat="1" ht="15" customHeight="1" r="89" s="0">
      <c r="A89" s="244"/>
      <c r="B89" s="1"/>
      <c r="C89" s="1"/>
      <c r="D89" s="2"/>
      <c r="E89" s="245"/>
      <c r="F89" s="246"/>
      <c r="G89" s="246"/>
      <c r="H89" s="24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247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  <c r="AMJ89" s="1"/>
    </row>
    <row customFormat="1" ht="15" customHeight="1" r="90" s="0">
      <c r="A90" s="248"/>
      <c r="B90" s="1"/>
      <c r="C90" s="1"/>
      <c r="D90" s="2"/>
      <c r="E90" s="245"/>
      <c r="F90" s="246"/>
      <c r="G90" s="246"/>
      <c r="H90" s="24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  <c r="AMF90" s="1"/>
      <c r="AMG90" s="1"/>
      <c r="AMH90" s="1"/>
      <c r="AMI90" s="1"/>
      <c r="AMJ90" s="1"/>
    </row>
    <row customFormat="1" ht="15" customHeight="1" r="91" s="0">
      <c r="A91" s="248"/>
      <c r="B91" s="1"/>
      <c r="C91" s="1"/>
      <c r="D91" s="2"/>
      <c r="E91" s="245"/>
      <c r="F91" s="246"/>
      <c r="G91" s="246"/>
      <c r="H91" s="24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  <c r="AFZ91" s="1"/>
      <c r="AGA91" s="1"/>
      <c r="AGB91" s="1"/>
      <c r="AGC91" s="1"/>
      <c r="AGD91" s="1"/>
      <c r="AGE91" s="1"/>
      <c r="AGF91" s="1"/>
      <c r="AGG91" s="1"/>
      <c r="AGH91" s="1"/>
      <c r="AGI91" s="1"/>
      <c r="AGJ91" s="1"/>
      <c r="AGK91" s="1"/>
      <c r="AGL91" s="1"/>
      <c r="AGM91" s="1"/>
      <c r="AGN91" s="1"/>
      <c r="AGO91" s="1"/>
      <c r="AGP91" s="1"/>
      <c r="AGQ91" s="1"/>
      <c r="AGR91" s="1"/>
      <c r="AGS91" s="1"/>
      <c r="AGT91" s="1"/>
      <c r="AGU91" s="1"/>
      <c r="AGV91" s="1"/>
      <c r="AGW91" s="1"/>
      <c r="AGX91" s="1"/>
      <c r="AGY91" s="1"/>
      <c r="AGZ91" s="1"/>
      <c r="AHA91" s="1"/>
      <c r="AHB91" s="1"/>
      <c r="AHC91" s="1"/>
      <c r="AHD91" s="1"/>
      <c r="AHE91" s="1"/>
      <c r="AHF91" s="1"/>
      <c r="AHG91" s="1"/>
      <c r="AHH91" s="1"/>
      <c r="AHI91" s="1"/>
      <c r="AHJ91" s="1"/>
      <c r="AHK91" s="1"/>
      <c r="AHL91" s="1"/>
      <c r="AHM91" s="1"/>
      <c r="AHN91" s="1"/>
      <c r="AHO91" s="1"/>
      <c r="AHP91" s="1"/>
      <c r="AHQ91" s="1"/>
      <c r="AHR91" s="1"/>
      <c r="AHS91" s="1"/>
      <c r="AHT91" s="1"/>
      <c r="AHU91" s="1"/>
      <c r="AHV91" s="1"/>
      <c r="AHW91" s="1"/>
      <c r="AHX91" s="1"/>
      <c r="AHY91" s="1"/>
      <c r="AHZ91" s="1"/>
      <c r="AIA91" s="1"/>
      <c r="AIB91" s="1"/>
      <c r="AIC91" s="1"/>
      <c r="AID91" s="1"/>
      <c r="AIE91" s="1"/>
      <c r="AIF91" s="1"/>
      <c r="AIG91" s="1"/>
      <c r="AIH91" s="1"/>
      <c r="AII91" s="1"/>
      <c r="AIJ91" s="1"/>
      <c r="AIK91" s="1"/>
      <c r="AIL91" s="1"/>
      <c r="AIM91" s="1"/>
      <c r="AIN91" s="1"/>
      <c r="AIO91" s="1"/>
      <c r="AIP91" s="1"/>
      <c r="AIQ91" s="1"/>
      <c r="AIR91" s="1"/>
      <c r="AIS91" s="1"/>
      <c r="AIT91" s="1"/>
      <c r="AIU91" s="1"/>
      <c r="AIV91" s="1"/>
      <c r="AIW91" s="1"/>
      <c r="AIX91" s="1"/>
      <c r="AIY91" s="1"/>
      <c r="AIZ91" s="1"/>
      <c r="AJA91" s="1"/>
      <c r="AJB91" s="1"/>
      <c r="AJC91" s="1"/>
      <c r="AJD91" s="1"/>
      <c r="AJE91" s="1"/>
      <c r="AJF91" s="1"/>
      <c r="AJG91" s="1"/>
      <c r="AJH91" s="1"/>
      <c r="AJI91" s="1"/>
      <c r="AJJ91" s="1"/>
      <c r="AJK91" s="1"/>
      <c r="AJL91" s="1"/>
      <c r="AJM91" s="1"/>
      <c r="AJN91" s="1"/>
      <c r="AJO91" s="1"/>
      <c r="AJP91" s="1"/>
      <c r="AJQ91" s="1"/>
      <c r="AJR91" s="1"/>
      <c r="AJS91" s="1"/>
      <c r="AJT91" s="1"/>
      <c r="AJU91" s="1"/>
      <c r="AJV91" s="1"/>
      <c r="AJW91" s="1"/>
      <c r="AJX91" s="1"/>
      <c r="AJY91" s="1"/>
      <c r="AJZ91" s="1"/>
      <c r="AKA91" s="1"/>
      <c r="AKB91" s="1"/>
      <c r="AKC91" s="1"/>
      <c r="AKD91" s="1"/>
      <c r="AKE91" s="1"/>
      <c r="AKF91" s="1"/>
      <c r="AKG91" s="1"/>
      <c r="AKH91" s="1"/>
      <c r="AKI91" s="1"/>
      <c r="AKJ91" s="1"/>
      <c r="AKK91" s="1"/>
      <c r="AKL91" s="1"/>
      <c r="AKM91" s="1"/>
      <c r="AKN91" s="1"/>
      <c r="AKO91" s="1"/>
      <c r="AKP91" s="1"/>
      <c r="AKQ91" s="1"/>
      <c r="AKR91" s="1"/>
      <c r="AKS91" s="1"/>
      <c r="AKT91" s="1"/>
      <c r="AKU91" s="1"/>
      <c r="AKV91" s="1"/>
      <c r="AKW91" s="1"/>
      <c r="AKX91" s="1"/>
      <c r="AKY91" s="1"/>
      <c r="AKZ91" s="1"/>
      <c r="ALA91" s="1"/>
      <c r="ALB91" s="1"/>
      <c r="ALC91" s="1"/>
      <c r="ALD91" s="1"/>
      <c r="ALE91" s="1"/>
      <c r="ALF91" s="1"/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  <c r="ALW91" s="1"/>
      <c r="ALX91" s="1"/>
      <c r="ALY91" s="1"/>
      <c r="ALZ91" s="1"/>
      <c r="AMA91" s="1"/>
      <c r="AMB91" s="1"/>
      <c r="AMC91" s="1"/>
      <c r="AMD91" s="1"/>
      <c r="AME91" s="1"/>
      <c r="AMF91" s="1"/>
      <c r="AMG91" s="1"/>
      <c r="AMH91" s="1"/>
      <c r="AMI91" s="1"/>
      <c r="AMJ91" s="1"/>
    </row>
    <row customFormat="1" ht="15" customHeight="1" r="92" s="0">
      <c r="A92" s="249"/>
      <c r="B92" s="1"/>
      <c r="C92" s="1"/>
      <c r="D92" s="2"/>
      <c r="E92" s="245"/>
      <c r="F92" s="246"/>
      <c r="G92" s="246"/>
      <c r="H92" s="24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50"/>
      <c r="W92" s="25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  <c r="AMJ92" s="1"/>
    </row>
    <row ht="11.25" customHeight="1" hidden="1" r="93">
      <c r="A93" s="28" t="s">
        <v>74</v>
      </c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1"/>
      <c r="W93" s="32"/>
    </row>
    <row ht="15.6" customHeight="1" r="94">
      <c r="A94" s="188"/>
      <c r="B94" s="252"/>
      <c r="C94" s="253"/>
      <c r="D94" s="253"/>
      <c r="E94" s="253"/>
      <c r="F94" s="253"/>
      <c r="G94" s="253"/>
      <c r="H94" s="254"/>
      <c r="I94" s="36" t="s">
        <v>12</v>
      </c>
      <c r="J94" s="36"/>
      <c r="K94" s="36"/>
      <c r="L94" s="255"/>
      <c r="M94" s="253"/>
      <c r="N94" s="253"/>
      <c r="O94" s="253"/>
      <c r="P94" s="253"/>
      <c r="Q94" s="253"/>
      <c r="R94" s="253"/>
      <c r="S94" s="253"/>
      <c r="T94" s="253"/>
      <c r="U94" s="253"/>
      <c r="V94" s="256"/>
      <c r="W94" s="32"/>
    </row>
    <row ht="25.149999999999999" customHeight="1" r="95">
      <c r="A95" s="188"/>
      <c r="B95" s="257"/>
      <c r="C95" s="40"/>
      <c r="D95" s="40"/>
      <c r="E95" s="41"/>
      <c r="F95" s="42" t="s">
        <v>13</v>
      </c>
      <c r="G95" s="42"/>
      <c r="H95" s="43"/>
      <c r="I95" s="44" t="s">
        <v>14</v>
      </c>
      <c r="J95" s="45"/>
      <c r="K95" s="46" t="s">
        <v>15</v>
      </c>
      <c r="L95" s="47"/>
      <c r="M95" s="48"/>
      <c r="N95" s="48"/>
      <c r="O95" s="49" t="s">
        <v>16</v>
      </c>
      <c r="P95" s="49"/>
      <c r="Q95" s="49"/>
      <c r="R95" s="49"/>
      <c r="S95" s="49"/>
      <c r="T95" s="49"/>
      <c r="U95" s="50"/>
      <c r="V95" s="51" t="s">
        <v>17</v>
      </c>
      <c r="W95" s="32"/>
    </row>
    <row ht="25.899999999999999" customHeight="1" r="96">
      <c r="A96" s="53" t="s">
        <v>75</v>
      </c>
      <c r="B96" s="258"/>
      <c r="C96" s="55" t="s">
        <v>19</v>
      </c>
      <c r="D96" s="68" t="s">
        <v>25</v>
      </c>
      <c r="E96" s="163" t="s">
        <v>76</v>
      </c>
      <c r="F96" s="164" t="s">
        <v>37</v>
      </c>
      <c r="G96" s="164"/>
      <c r="H96" s="59"/>
      <c r="I96" s="259">
        <v>0.17000000000000001</v>
      </c>
      <c r="J96" s="223"/>
      <c r="K96" s="260">
        <f>I96*10</f>
        <v>1.7000000000000002</v>
      </c>
      <c r="L96" s="63"/>
      <c r="M96" s="39"/>
      <c r="N96" s="64"/>
      <c r="O96" s="168" t="s">
        <v>77</v>
      </c>
      <c r="P96" s="168"/>
      <c r="Q96" s="168"/>
      <c r="R96" s="168"/>
      <c r="S96" s="168"/>
      <c r="T96" s="168"/>
      <c r="U96" s="66"/>
      <c r="V96" s="67" t="s">
        <v>24</v>
      </c>
      <c r="W96" s="32"/>
    </row>
    <row ht="27.75" customHeight="1" r="97">
      <c r="A97" s="53"/>
      <c r="B97" s="258"/>
      <c r="C97" s="55"/>
      <c r="D97" s="68"/>
      <c r="E97" s="163"/>
      <c r="F97" s="164"/>
      <c r="G97" s="164"/>
      <c r="H97" s="59"/>
      <c r="I97" s="259"/>
      <c r="J97" s="223"/>
      <c r="K97" s="260"/>
      <c r="L97" s="63"/>
      <c r="M97" s="39"/>
      <c r="N97" s="64"/>
      <c r="O97" s="168"/>
      <c r="P97" s="168"/>
      <c r="Q97" s="168"/>
      <c r="R97" s="168"/>
      <c r="S97" s="168"/>
      <c r="T97" s="168"/>
      <c r="U97" s="66"/>
      <c r="V97" s="67"/>
      <c r="W97" s="32"/>
    </row>
    <row ht="15" customHeight="1" r="98">
      <c r="A98" s="53"/>
      <c r="B98" s="258"/>
      <c r="C98" s="55"/>
      <c r="D98" s="261" t="s">
        <v>78</v>
      </c>
      <c r="E98" s="262" t="s">
        <v>26</v>
      </c>
      <c r="F98" s="263" t="s">
        <v>23</v>
      </c>
      <c r="G98" s="263"/>
      <c r="H98" s="59"/>
      <c r="I98" s="129"/>
      <c r="J98" s="223"/>
      <c r="K98" s="72"/>
      <c r="L98" s="63"/>
      <c r="M98" s="39"/>
      <c r="N98" s="64"/>
      <c r="O98" s="65" t="s">
        <v>23</v>
      </c>
      <c r="P98" s="65"/>
      <c r="Q98" s="65"/>
      <c r="R98" s="65"/>
      <c r="S98" s="65"/>
      <c r="T98" s="65"/>
      <c r="U98" s="66"/>
      <c r="V98" s="67"/>
      <c r="W98" s="32"/>
    </row>
    <row ht="15" customHeight="1" r="99">
      <c r="A99" s="53"/>
      <c r="B99" s="258"/>
      <c r="C99" s="55"/>
      <c r="D99" s="261"/>
      <c r="E99" s="262"/>
      <c r="F99" s="263"/>
      <c r="G99" s="263"/>
      <c r="H99" s="59"/>
      <c r="I99" s="129"/>
      <c r="J99" s="223"/>
      <c r="K99" s="72"/>
      <c r="L99" s="63"/>
      <c r="M99" s="39"/>
      <c r="N99" s="64"/>
      <c r="O99" s="65"/>
      <c r="P99" s="65"/>
      <c r="Q99" s="65"/>
      <c r="R99" s="65"/>
      <c r="S99" s="65"/>
      <c r="T99" s="65"/>
      <c r="U99" s="66"/>
      <c r="V99" s="67"/>
      <c r="W99" s="32"/>
    </row>
    <row ht="15" customHeight="1" r="100">
      <c r="A100" s="53"/>
      <c r="B100" s="258"/>
      <c r="C100" s="55"/>
      <c r="D100" s="68" t="s">
        <v>20</v>
      </c>
      <c r="E100" s="264" t="s">
        <v>79</v>
      </c>
      <c r="F100" s="208" t="s">
        <v>37</v>
      </c>
      <c r="G100" s="208"/>
      <c r="H100" s="59"/>
      <c r="I100" s="265">
        <v>0.17000000000000001</v>
      </c>
      <c r="J100" s="223"/>
      <c r="K100" s="72">
        <v>1.7</v>
      </c>
      <c r="L100" s="63"/>
      <c r="M100" s="39"/>
      <c r="N100" s="64"/>
      <c r="O100" s="131" t="s">
        <v>23</v>
      </c>
      <c r="P100" s="131"/>
      <c r="Q100" s="131"/>
      <c r="R100" s="131"/>
      <c r="S100" s="131"/>
      <c r="T100" s="131"/>
      <c r="U100" s="66"/>
      <c r="V100" s="67"/>
      <c r="W100" s="32"/>
    </row>
    <row ht="33.600000000000001" customHeight="1" r="101">
      <c r="A101" s="53"/>
      <c r="B101" s="258"/>
      <c r="C101" s="55"/>
      <c r="D101" s="68"/>
      <c r="E101" s="264"/>
      <c r="F101" s="208"/>
      <c r="G101" s="208"/>
      <c r="H101" s="59"/>
      <c r="I101" s="265"/>
      <c r="J101" s="223"/>
      <c r="K101" s="72"/>
      <c r="L101" s="63"/>
      <c r="M101" s="39"/>
      <c r="N101" s="64"/>
      <c r="O101" s="131"/>
      <c r="P101" s="131"/>
      <c r="Q101" s="131"/>
      <c r="R101" s="131"/>
      <c r="S101" s="131"/>
      <c r="T101" s="131"/>
      <c r="U101" s="66"/>
      <c r="V101" s="67"/>
      <c r="W101" s="32"/>
    </row>
    <row ht="41.25" customHeight="1" r="102">
      <c r="A102" s="53"/>
      <c r="B102" s="258"/>
      <c r="C102" s="55"/>
      <c r="D102" s="68" t="s">
        <v>80</v>
      </c>
      <c r="E102" s="266" t="s">
        <v>81</v>
      </c>
      <c r="F102" s="267" t="s">
        <v>73</v>
      </c>
      <c r="G102" s="267"/>
      <c r="H102" s="59"/>
      <c r="I102" s="265">
        <v>0.080000000000000002</v>
      </c>
      <c r="J102" s="223"/>
      <c r="K102" s="268">
        <v>0.80000000000000004</v>
      </c>
      <c r="L102" s="63"/>
      <c r="M102" s="39"/>
      <c r="N102" s="64"/>
      <c r="O102" s="131" t="s">
        <v>23</v>
      </c>
      <c r="P102" s="131"/>
      <c r="Q102" s="131"/>
      <c r="R102" s="131"/>
      <c r="S102" s="131"/>
      <c r="T102" s="131"/>
      <c r="U102" s="66"/>
      <c r="V102" s="67"/>
      <c r="W102" s="32"/>
    </row>
    <row ht="28.5" customHeight="1" r="103">
      <c r="A103" s="53"/>
      <c r="B103" s="258"/>
      <c r="C103" s="55"/>
      <c r="D103" s="68"/>
      <c r="E103" s="269" t="s">
        <v>82</v>
      </c>
      <c r="F103" s="270" t="s">
        <v>83</v>
      </c>
      <c r="G103" s="270"/>
      <c r="H103" s="59"/>
      <c r="I103" s="271">
        <v>0.080000000000000002</v>
      </c>
      <c r="J103" s="223"/>
      <c r="K103" s="268">
        <v>0.80000000000000004</v>
      </c>
      <c r="L103" s="63"/>
      <c r="M103" s="39"/>
      <c r="N103" s="64"/>
      <c r="O103" s="131" t="s">
        <v>23</v>
      </c>
      <c r="P103" s="131"/>
      <c r="Q103" s="131"/>
      <c r="R103" s="131"/>
      <c r="S103" s="131"/>
      <c r="T103" s="131"/>
      <c r="U103" s="66"/>
      <c r="V103" s="67"/>
      <c r="W103" s="32"/>
    </row>
    <row ht="15" customHeight="1" r="104">
      <c r="A104" s="53"/>
      <c r="B104" s="258"/>
      <c r="C104" s="55"/>
      <c r="D104" s="261" t="s">
        <v>84</v>
      </c>
      <c r="E104" s="272" t="s">
        <v>26</v>
      </c>
      <c r="F104" s="273" t="s">
        <v>23</v>
      </c>
      <c r="G104" s="273"/>
      <c r="H104" s="59"/>
      <c r="I104" s="274"/>
      <c r="J104" s="223"/>
      <c r="K104" s="275"/>
      <c r="L104" s="63"/>
      <c r="M104" s="39"/>
      <c r="N104" s="64"/>
      <c r="O104" s="276" t="s">
        <v>23</v>
      </c>
      <c r="P104" s="276"/>
      <c r="Q104" s="276"/>
      <c r="R104" s="276"/>
      <c r="S104" s="276"/>
      <c r="T104" s="276"/>
      <c r="U104" s="66"/>
      <c r="V104" s="67"/>
      <c r="W104" s="32"/>
    </row>
    <row ht="15" customHeight="1" r="105">
      <c r="A105" s="169" t="s">
        <v>30</v>
      </c>
      <c r="B105" s="258"/>
      <c r="C105" s="55"/>
      <c r="D105" s="261"/>
      <c r="E105" s="272"/>
      <c r="F105" s="273"/>
      <c r="G105" s="273"/>
      <c r="H105" s="59"/>
      <c r="I105" s="274"/>
      <c r="J105" s="223"/>
      <c r="K105" s="275"/>
      <c r="L105" s="63"/>
      <c r="M105" s="39"/>
      <c r="N105" s="64"/>
      <c r="O105" s="276"/>
      <c r="P105" s="276"/>
      <c r="Q105" s="276"/>
      <c r="R105" s="276"/>
      <c r="S105" s="276"/>
      <c r="T105" s="276"/>
      <c r="U105" s="66"/>
      <c r="V105" s="67"/>
      <c r="W105" s="32"/>
    </row>
    <row ht="15" customHeight="1" r="106">
      <c r="A106" s="89" t="s">
        <v>85</v>
      </c>
      <c r="B106" s="258"/>
      <c r="C106" s="90"/>
      <c r="D106" s="101"/>
      <c r="E106" s="91"/>
      <c r="F106" s="92"/>
      <c r="G106" s="92"/>
      <c r="H106" s="93"/>
      <c r="I106" s="277"/>
      <c r="J106" s="95"/>
      <c r="K106" s="278"/>
      <c r="L106" s="97"/>
      <c r="M106" s="98"/>
      <c r="N106" s="98"/>
      <c r="O106" s="99"/>
      <c r="P106" s="99"/>
      <c r="Q106" s="99"/>
      <c r="R106" s="99"/>
      <c r="S106" s="99"/>
      <c r="T106" s="92"/>
      <c r="U106" s="100"/>
      <c r="V106" s="67"/>
      <c r="W106" s="32"/>
    </row>
    <row ht="16.149999999999999" customHeight="1" r="107">
      <c r="A107" s="89"/>
      <c r="B107" s="258"/>
      <c r="C107" s="101"/>
      <c r="D107" s="101"/>
      <c r="E107" s="102"/>
      <c r="F107" s="103"/>
      <c r="G107" s="103"/>
      <c r="H107" s="104"/>
      <c r="I107" s="106"/>
      <c r="J107" s="106"/>
      <c r="K107" s="108"/>
      <c r="L107" s="108"/>
      <c r="M107" s="98"/>
      <c r="N107" s="104"/>
      <c r="O107" s="109" t="s">
        <v>32</v>
      </c>
      <c r="P107" s="109"/>
      <c r="Q107" s="109"/>
      <c r="R107" s="109"/>
      <c r="S107" s="103"/>
      <c r="T107" s="103"/>
      <c r="U107" s="100"/>
      <c r="V107" s="67"/>
      <c r="W107" s="32"/>
    </row>
    <row ht="30" customHeight="1" r="108">
      <c r="A108" s="89"/>
      <c r="B108" s="258"/>
      <c r="C108" s="110"/>
      <c r="D108" s="101"/>
      <c r="E108" s="111"/>
      <c r="F108" s="42" t="s">
        <v>13</v>
      </c>
      <c r="G108" s="42" t="s">
        <v>33</v>
      </c>
      <c r="H108" s="112"/>
      <c r="I108" s="279"/>
      <c r="J108" s="114"/>
      <c r="K108" s="280"/>
      <c r="L108" s="116"/>
      <c r="M108" s="98"/>
      <c r="N108" s="43"/>
      <c r="O108" s="44" t="s">
        <v>14</v>
      </c>
      <c r="P108" s="45"/>
      <c r="Q108" s="281" t="s">
        <v>15</v>
      </c>
      <c r="R108" s="47"/>
      <c r="S108" s="98"/>
      <c r="T108" s="118" t="s">
        <v>16</v>
      </c>
      <c r="U108" s="100"/>
      <c r="V108" s="67"/>
      <c r="W108" s="32"/>
    </row>
    <row ht="40.899999999999999" customHeight="1" r="109">
      <c r="A109" s="89"/>
      <c r="B109" s="258"/>
      <c r="C109" s="55" t="s">
        <v>34</v>
      </c>
      <c r="D109" s="68" t="s">
        <v>25</v>
      </c>
      <c r="E109" s="282" t="s">
        <v>76</v>
      </c>
      <c r="F109" s="283" t="s">
        <v>37</v>
      </c>
      <c r="G109" s="122" t="s">
        <v>38</v>
      </c>
      <c r="H109" s="59"/>
      <c r="I109" s="126">
        <v>0.17000000000000001</v>
      </c>
      <c r="J109" s="223"/>
      <c r="K109" s="124">
        <f>I109*10</f>
        <v>1.7000000000000002</v>
      </c>
      <c r="L109" s="284"/>
      <c r="M109" s="101"/>
      <c r="N109" s="285"/>
      <c r="O109" s="126">
        <v>0.33000000000000002</v>
      </c>
      <c r="P109" s="223"/>
      <c r="Q109" s="124">
        <f>O109*10</f>
        <v>3.3000000000000003</v>
      </c>
      <c r="R109" s="63"/>
      <c r="S109" s="64"/>
      <c r="T109" s="65" t="s">
        <v>23</v>
      </c>
      <c r="U109" s="66"/>
      <c r="V109" s="67"/>
      <c r="W109" s="32"/>
    </row>
    <row ht="24.949999999999999" customHeight="1" r="110">
      <c r="A110" s="89"/>
      <c r="B110" s="258"/>
      <c r="C110" s="55"/>
      <c r="D110" s="222" t="s">
        <v>20</v>
      </c>
      <c r="E110" s="120" t="s">
        <v>79</v>
      </c>
      <c r="F110" s="120" t="s">
        <v>37</v>
      </c>
      <c r="G110" s="122" t="s">
        <v>38</v>
      </c>
      <c r="H110" s="59"/>
      <c r="I110" s="286">
        <v>0.17000000000000001</v>
      </c>
      <c r="J110" s="223"/>
      <c r="K110" s="130">
        <v>1.7</v>
      </c>
      <c r="L110" s="284"/>
      <c r="M110" s="101"/>
      <c r="N110" s="285"/>
      <c r="O110" s="224">
        <v>0.33000000000000002</v>
      </c>
      <c r="P110" s="223"/>
      <c r="Q110" s="130">
        <v>3.2999999999999998</v>
      </c>
      <c r="R110" s="63"/>
      <c r="S110" s="64"/>
      <c r="T110" s="225" t="s">
        <v>23</v>
      </c>
      <c r="U110" s="66"/>
      <c r="V110" s="67"/>
      <c r="W110" s="32"/>
    </row>
    <row ht="17.100000000000001" customHeight="1" r="111">
      <c r="A111" s="89"/>
      <c r="B111" s="258"/>
      <c r="C111" s="55"/>
      <c r="D111" s="222" t="s">
        <v>80</v>
      </c>
      <c r="E111" s="127" t="s">
        <v>26</v>
      </c>
      <c r="F111" s="127"/>
      <c r="G111" s="122"/>
      <c r="H111" s="59"/>
      <c r="I111" s="202"/>
      <c r="J111" s="223"/>
      <c r="K111" s="130"/>
      <c r="L111" s="284"/>
      <c r="M111" s="101"/>
      <c r="N111" s="285"/>
      <c r="O111" s="287"/>
      <c r="P111" s="223"/>
      <c r="Q111" s="130"/>
      <c r="R111" s="63"/>
      <c r="S111" s="64"/>
      <c r="T111" s="288" t="s">
        <v>23</v>
      </c>
      <c r="U111" s="66"/>
      <c r="V111" s="67"/>
      <c r="W111" s="32"/>
    </row>
    <row ht="24.949999999999999" customHeight="1" r="112">
      <c r="A112" s="89"/>
      <c r="B112" s="258"/>
      <c r="C112" s="55"/>
      <c r="D112" s="222" t="s">
        <v>84</v>
      </c>
      <c r="E112" s="120" t="s">
        <v>86</v>
      </c>
      <c r="F112" s="127" t="s">
        <v>46</v>
      </c>
      <c r="G112" s="128" t="s">
        <v>38</v>
      </c>
      <c r="H112" s="59"/>
      <c r="I112" s="274">
        <v>0.16</v>
      </c>
      <c r="J112" s="223"/>
      <c r="K112" s="130">
        <f>I112*10</f>
        <v>1.6000000000000001</v>
      </c>
      <c r="L112" s="284"/>
      <c r="M112" s="101"/>
      <c r="N112" s="285"/>
      <c r="O112" s="228">
        <v>0.34000000000000002</v>
      </c>
      <c r="P112" s="223"/>
      <c r="Q112" s="130">
        <f>O112*10</f>
        <v>3.4000000000000004</v>
      </c>
      <c r="R112" s="63"/>
      <c r="S112" s="64"/>
      <c r="T112" s="229" t="s">
        <v>23</v>
      </c>
      <c r="U112" s="66"/>
      <c r="V112" s="67"/>
      <c r="W112" s="32"/>
    </row>
    <row ht="15" customHeight="1" r="113">
      <c r="A113" s="89"/>
      <c r="B113" s="289"/>
      <c r="C113" s="133"/>
      <c r="D113" s="230"/>
      <c r="E113" s="135" t="str">
        <f>IF(SUM(I96:I112)=1,"","le total des pourcentages est différent de 100")</f>
        <v/>
      </c>
      <c r="F113" s="136"/>
      <c r="G113" s="136"/>
      <c r="H113" s="137"/>
      <c r="I113" s="138">
        <f>I96+I100+I102+I103+I109+I110+I112</f>
        <v>1</v>
      </c>
      <c r="J113" s="233"/>
      <c r="K113" s="142">
        <f>K96+K100+K102+K103+K109+K110+K112</f>
        <v>10</v>
      </c>
      <c r="L113" s="290"/>
      <c r="M113" s="291"/>
      <c r="N113" s="292"/>
      <c r="O113" s="138">
        <f>SUM(O109:O112)</f>
        <v>1</v>
      </c>
      <c r="P113" s="233"/>
      <c r="Q113" s="142">
        <f>SUM(Q109:Q112)</f>
        <v>10</v>
      </c>
      <c r="R113" s="140"/>
      <c r="S113" s="132"/>
      <c r="T113" s="143" t="str">
        <f>IF(SUM(O109:O112)=1,"","le total des pourcentages est différent de 100")</f>
        <v/>
      </c>
      <c r="U113" s="132"/>
      <c r="V113" s="144"/>
      <c r="W113" s="32"/>
    </row>
    <row ht="13.5" customHeight="1" r="114">
      <c r="A114" s="89"/>
      <c r="B114" s="293"/>
      <c r="C114" s="98"/>
      <c r="D114" s="39"/>
      <c r="E114" s="146"/>
      <c r="F114" s="147"/>
      <c r="G114" s="147"/>
      <c r="H114" s="148"/>
      <c r="I114" s="108"/>
      <c r="J114" s="108"/>
      <c r="K114" s="108"/>
      <c r="L114" s="108"/>
      <c r="M114" s="98"/>
      <c r="N114" s="148"/>
      <c r="O114" s="108"/>
      <c r="P114" s="108"/>
      <c r="Q114" s="108"/>
      <c r="R114" s="108"/>
      <c r="S114" s="98"/>
      <c r="T114" s="98"/>
      <c r="U114" s="98"/>
      <c r="V114" s="149"/>
      <c r="W114" s="32"/>
    </row>
    <row ht="9" customHeight="1" r="115">
      <c r="A115" s="150"/>
      <c r="B115" s="294"/>
      <c r="C115" s="151"/>
      <c r="D115" s="152"/>
      <c r="E115" s="295" t="str">
        <f>IF(AND(ISBLANK(G109),ISBLANK(#REF!),ISBLANK(G112)),"indiquer obligatoirement la période de l'évaluation finale","")</f>
        <v/>
      </c>
      <c r="F115" s="154"/>
      <c r="G115" s="154"/>
      <c r="H115" s="154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5"/>
      <c r="W115" s="32"/>
    </row>
    <row ht="13.5" customHeight="1" r="116">
      <c r="A116" s="18"/>
      <c r="B116" s="12"/>
      <c r="C116" s="12"/>
      <c r="D116" s="14"/>
      <c r="E116" s="14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0"/>
    </row>
    <row ht="11.1" customHeight="1" r="117">
      <c r="A117" s="296" t="s">
        <v>87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1"/>
      <c r="W117" s="32"/>
    </row>
    <row ht="15" customHeight="1" r="118">
      <c r="A118" s="297"/>
      <c r="B118" s="298"/>
      <c r="C118" s="34"/>
      <c r="D118" s="34"/>
      <c r="E118" s="34"/>
      <c r="F118" s="34"/>
      <c r="G118" s="34"/>
      <c r="H118" s="35"/>
      <c r="I118" s="109" t="s">
        <v>88</v>
      </c>
      <c r="J118" s="109"/>
      <c r="K118" s="109"/>
      <c r="L118" s="37"/>
      <c r="M118" s="34"/>
      <c r="N118" s="34"/>
      <c r="O118" s="34"/>
      <c r="P118" s="34"/>
      <c r="Q118" s="34"/>
      <c r="R118" s="34"/>
      <c r="S118" s="34"/>
      <c r="T118" s="34"/>
      <c r="U118" s="34"/>
      <c r="V118" s="38"/>
      <c r="W118" s="32"/>
    </row>
    <row ht="29.649999999999999" customHeight="1" r="119">
      <c r="A119" s="297"/>
      <c r="B119" s="299"/>
      <c r="C119" s="40"/>
      <c r="D119" s="40"/>
      <c r="E119" s="41"/>
      <c r="F119" s="42" t="s">
        <v>13</v>
      </c>
      <c r="G119" s="42"/>
      <c r="H119" s="43"/>
      <c r="I119" s="44" t="s">
        <v>14</v>
      </c>
      <c r="J119" s="45"/>
      <c r="K119" s="46" t="s">
        <v>15</v>
      </c>
      <c r="L119" s="47"/>
      <c r="M119" s="48"/>
      <c r="N119" s="48"/>
      <c r="O119" s="49" t="s">
        <v>16</v>
      </c>
      <c r="P119" s="49"/>
      <c r="Q119" s="49"/>
      <c r="R119" s="49"/>
      <c r="S119" s="49"/>
      <c r="T119" s="49"/>
      <c r="U119" s="50"/>
      <c r="V119" s="51" t="s">
        <v>17</v>
      </c>
      <c r="W119" s="32"/>
    </row>
    <row ht="36.75" customHeight="1" r="120">
      <c r="A120" s="300" t="s">
        <v>89</v>
      </c>
      <c r="B120" s="301"/>
      <c r="C120" s="55" t="s">
        <v>19</v>
      </c>
      <c r="D120" s="56" t="s">
        <v>25</v>
      </c>
      <c r="E120" s="282" t="s">
        <v>76</v>
      </c>
      <c r="F120" s="164" t="s">
        <v>37</v>
      </c>
      <c r="G120" s="164"/>
      <c r="H120" s="59"/>
      <c r="I120" s="302">
        <v>0.25</v>
      </c>
      <c r="J120" s="223"/>
      <c r="K120" s="303">
        <f>I120*10</f>
        <v>2.5</v>
      </c>
      <c r="L120" s="63"/>
      <c r="M120" s="39"/>
      <c r="N120" s="64"/>
      <c r="O120" s="168" t="s">
        <v>77</v>
      </c>
      <c r="P120" s="168"/>
      <c r="Q120" s="168"/>
      <c r="R120" s="168"/>
      <c r="S120" s="168"/>
      <c r="T120" s="168"/>
      <c r="U120" s="66"/>
      <c r="V120" s="67" t="s">
        <v>24</v>
      </c>
      <c r="W120" s="32"/>
    </row>
    <row ht="12.949999999999999" customHeight="1" r="121">
      <c r="A121" s="300"/>
      <c r="B121" s="301"/>
      <c r="C121" s="55"/>
      <c r="D121" s="68" t="s">
        <v>78</v>
      </c>
      <c r="E121" s="199" t="s">
        <v>26</v>
      </c>
      <c r="F121" s="70" t="s">
        <v>23</v>
      </c>
      <c r="G121" s="70"/>
      <c r="H121" s="59"/>
      <c r="I121" s="265">
        <v>0.25</v>
      </c>
      <c r="J121" s="223"/>
      <c r="K121" s="304">
        <v>2.5</v>
      </c>
      <c r="L121" s="63"/>
      <c r="M121" s="39"/>
      <c r="N121" s="64"/>
      <c r="O121" s="65" t="s">
        <v>23</v>
      </c>
      <c r="P121" s="65"/>
      <c r="Q121" s="65"/>
      <c r="R121" s="65"/>
      <c r="S121" s="65"/>
      <c r="T121" s="65"/>
      <c r="U121" s="66"/>
      <c r="V121" s="67"/>
      <c r="W121" s="32"/>
    </row>
    <row ht="12.949999999999999" customHeight="1" r="122">
      <c r="A122" s="300"/>
      <c r="B122" s="301"/>
      <c r="C122" s="55"/>
      <c r="D122" s="68"/>
      <c r="E122" s="199"/>
      <c r="F122" s="70"/>
      <c r="G122" s="70"/>
      <c r="H122" s="59"/>
      <c r="I122" s="265"/>
      <c r="J122" s="223"/>
      <c r="K122" s="304"/>
      <c r="L122" s="63"/>
      <c r="M122" s="39"/>
      <c r="N122" s="64"/>
      <c r="O122" s="65"/>
      <c r="P122" s="65"/>
      <c r="Q122" s="65"/>
      <c r="R122" s="65"/>
      <c r="S122" s="65"/>
      <c r="T122" s="65"/>
      <c r="U122" s="66"/>
      <c r="V122" s="67"/>
      <c r="W122" s="32"/>
    </row>
    <row ht="39.75" customHeight="1" r="123">
      <c r="A123" s="300"/>
      <c r="B123" s="301"/>
      <c r="C123" s="55"/>
      <c r="D123" s="261" t="s">
        <v>90</v>
      </c>
      <c r="E123" s="305" t="s">
        <v>91</v>
      </c>
      <c r="F123" s="306" t="s">
        <v>37</v>
      </c>
      <c r="G123" s="306"/>
      <c r="H123" s="59"/>
      <c r="I123" s="265"/>
      <c r="J123" s="223"/>
      <c r="K123" s="304"/>
      <c r="L123" s="63"/>
      <c r="M123" s="39"/>
      <c r="N123" s="64"/>
      <c r="O123" s="131" t="s">
        <v>23</v>
      </c>
      <c r="P123" s="131"/>
      <c r="Q123" s="131"/>
      <c r="R123" s="131"/>
      <c r="S123" s="131"/>
      <c r="T123" s="131"/>
      <c r="U123" s="66"/>
      <c r="V123" s="67"/>
      <c r="W123" s="32"/>
    </row>
    <row ht="12.949999999999999" customHeight="1" r="124">
      <c r="A124" s="300"/>
      <c r="B124" s="301"/>
      <c r="C124" s="55"/>
      <c r="D124" s="68" t="s">
        <v>92</v>
      </c>
      <c r="E124" s="199" t="s">
        <v>26</v>
      </c>
      <c r="F124" s="79" t="s">
        <v>23</v>
      </c>
      <c r="G124" s="79"/>
      <c r="H124" s="59"/>
      <c r="I124" s="307"/>
      <c r="J124" s="223"/>
      <c r="K124" s="304"/>
      <c r="L124" s="63"/>
      <c r="M124" s="39"/>
      <c r="N124" s="64"/>
      <c r="O124" s="131"/>
      <c r="P124" s="131"/>
      <c r="Q124" s="131"/>
      <c r="R124" s="131"/>
      <c r="S124" s="131"/>
      <c r="T124" s="131"/>
      <c r="U124" s="66"/>
      <c r="V124" s="67"/>
      <c r="W124" s="32"/>
    </row>
    <row customFormat="1" ht="12.949999999999999" customHeight="1" r="125" s="0">
      <c r="A125" s="300"/>
      <c r="B125" s="301"/>
      <c r="C125" s="55"/>
      <c r="D125" s="68"/>
      <c r="E125" s="199"/>
      <c r="F125" s="79"/>
      <c r="G125" s="79"/>
      <c r="H125" s="308"/>
      <c r="I125" s="307"/>
      <c r="J125" s="61"/>
      <c r="K125" s="304"/>
      <c r="L125" s="309"/>
      <c r="M125" s="98"/>
      <c r="N125" s="310"/>
      <c r="O125" s="131" t="s">
        <v>23</v>
      </c>
      <c r="P125" s="131"/>
      <c r="Q125" s="131"/>
      <c r="R125" s="131"/>
      <c r="S125" s="131"/>
      <c r="T125" s="131"/>
      <c r="U125" s="311"/>
      <c r="V125" s="67"/>
      <c r="W125" s="32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  <c r="VF125" s="1"/>
      <c r="VG125" s="1"/>
      <c r="VH125" s="1"/>
      <c r="VI125" s="1"/>
      <c r="VJ125" s="1"/>
      <c r="VK125" s="1"/>
      <c r="VL125" s="1"/>
      <c r="VM125" s="1"/>
      <c r="VN125" s="1"/>
      <c r="VO125" s="1"/>
      <c r="VP125" s="1"/>
      <c r="VQ125" s="1"/>
      <c r="VR125" s="1"/>
      <c r="VS125" s="1"/>
      <c r="VT125" s="1"/>
      <c r="VU125" s="1"/>
      <c r="VV125" s="1"/>
      <c r="VW125" s="1"/>
      <c r="VX125" s="1"/>
      <c r="VY125" s="1"/>
      <c r="VZ125" s="1"/>
      <c r="WA125" s="1"/>
      <c r="WB125" s="1"/>
      <c r="WC125" s="1"/>
      <c r="WD125" s="1"/>
      <c r="WE125" s="1"/>
      <c r="WF125" s="1"/>
      <c r="WG125" s="1"/>
      <c r="WH125" s="1"/>
      <c r="WI125" s="1"/>
      <c r="WJ125" s="1"/>
      <c r="WK125" s="1"/>
      <c r="WL125" s="1"/>
      <c r="WM125" s="1"/>
      <c r="WN125" s="1"/>
      <c r="WO125" s="1"/>
      <c r="WP125" s="1"/>
      <c r="WQ125" s="1"/>
      <c r="WR125" s="1"/>
      <c r="WS125" s="1"/>
      <c r="WT125" s="1"/>
      <c r="WU125" s="1"/>
      <c r="WV125" s="1"/>
      <c r="WW125" s="1"/>
      <c r="WX125" s="1"/>
      <c r="WY125" s="1"/>
      <c r="WZ125" s="1"/>
      <c r="XA125" s="1"/>
      <c r="XB125" s="1"/>
      <c r="XC125" s="1"/>
      <c r="XD125" s="1"/>
      <c r="XE125" s="1"/>
      <c r="XF125" s="1"/>
      <c r="XG125" s="1"/>
      <c r="XH125" s="1"/>
      <c r="XI125" s="1"/>
      <c r="XJ125" s="1"/>
      <c r="XK125" s="1"/>
      <c r="XL125" s="1"/>
      <c r="XM125" s="1"/>
      <c r="XN125" s="1"/>
      <c r="XO125" s="1"/>
      <c r="XP125" s="1"/>
      <c r="XQ125" s="1"/>
      <c r="XR125" s="1"/>
      <c r="XS125" s="1"/>
      <c r="XT125" s="1"/>
      <c r="XU125" s="1"/>
      <c r="XV125" s="1"/>
      <c r="XW125" s="1"/>
      <c r="XX125" s="1"/>
      <c r="XY125" s="1"/>
      <c r="XZ125" s="1"/>
      <c r="YA125" s="1"/>
      <c r="YB125" s="1"/>
      <c r="YC125" s="1"/>
      <c r="YD125" s="1"/>
      <c r="YE125" s="1"/>
      <c r="YF125" s="1"/>
      <c r="YG125" s="1"/>
      <c r="YH125" s="1"/>
      <c r="YI125" s="1"/>
      <c r="YJ125" s="1"/>
      <c r="YK125" s="1"/>
      <c r="YL125" s="1"/>
      <c r="YM125" s="1"/>
      <c r="YN125" s="1"/>
      <c r="YO125" s="1"/>
      <c r="YP125" s="1"/>
      <c r="YQ125" s="1"/>
      <c r="YR125" s="1"/>
      <c r="YS125" s="1"/>
      <c r="YT125" s="1"/>
      <c r="YU125" s="1"/>
      <c r="YV125" s="1"/>
      <c r="YW125" s="1"/>
      <c r="YX125" s="1"/>
      <c r="YY125" s="1"/>
      <c r="YZ125" s="1"/>
      <c r="ZA125" s="1"/>
      <c r="ZB125" s="1"/>
      <c r="ZC125" s="1"/>
      <c r="ZD125" s="1"/>
      <c r="ZE125" s="1"/>
      <c r="ZF125" s="1"/>
      <c r="ZG125" s="1"/>
      <c r="ZH125" s="1"/>
      <c r="ZI125" s="1"/>
      <c r="ZJ125" s="1"/>
      <c r="ZK125" s="1"/>
      <c r="ZL125" s="1"/>
      <c r="ZM125" s="1"/>
      <c r="ZN125" s="1"/>
      <c r="ZO125" s="1"/>
      <c r="ZP125" s="1"/>
      <c r="ZQ125" s="1"/>
      <c r="ZR125" s="1"/>
      <c r="ZS125" s="1"/>
      <c r="ZT125" s="1"/>
      <c r="ZU125" s="1"/>
      <c r="ZV125" s="1"/>
      <c r="ZW125" s="1"/>
      <c r="ZX125" s="1"/>
      <c r="ZY125" s="1"/>
      <c r="ZZ125" s="1"/>
      <c r="AAA125" s="1"/>
      <c r="AAB125" s="1"/>
      <c r="AAC125" s="1"/>
      <c r="AAD125" s="1"/>
      <c r="AAE125" s="1"/>
      <c r="AAF125" s="1"/>
      <c r="AAG125" s="1"/>
      <c r="AAH125" s="1"/>
      <c r="AAI125" s="1"/>
      <c r="AAJ125" s="1"/>
      <c r="AAK125" s="1"/>
      <c r="AAL125" s="1"/>
      <c r="AAM125" s="1"/>
      <c r="AAN125" s="1"/>
      <c r="AAO125" s="1"/>
      <c r="AAP125" s="1"/>
      <c r="AAQ125" s="1"/>
      <c r="AAR125" s="1"/>
      <c r="AAS125" s="1"/>
      <c r="AAT125" s="1"/>
      <c r="AAU125" s="1"/>
      <c r="AAV125" s="1"/>
      <c r="AAW125" s="1"/>
      <c r="AAX125" s="1"/>
      <c r="AAY125" s="1"/>
      <c r="AAZ125" s="1"/>
      <c r="ABA125" s="1"/>
      <c r="ABB125" s="1"/>
      <c r="ABC125" s="1"/>
      <c r="ABD125" s="1"/>
      <c r="ABE125" s="1"/>
      <c r="ABF125" s="1"/>
      <c r="ABG125" s="1"/>
      <c r="ABH125" s="1"/>
      <c r="ABI125" s="1"/>
      <c r="ABJ125" s="1"/>
      <c r="ABK125" s="1"/>
      <c r="ABL125" s="1"/>
      <c r="ABM125" s="1"/>
      <c r="ABN125" s="1"/>
      <c r="ABO125" s="1"/>
      <c r="ABP125" s="1"/>
      <c r="ABQ125" s="1"/>
      <c r="ABR125" s="1"/>
      <c r="ABS125" s="1"/>
      <c r="ABT125" s="1"/>
      <c r="ABU125" s="1"/>
      <c r="ABV125" s="1"/>
      <c r="ABW125" s="1"/>
      <c r="ABX125" s="1"/>
      <c r="ABY125" s="1"/>
      <c r="ABZ125" s="1"/>
      <c r="ACA125" s="1"/>
      <c r="ACB125" s="1"/>
      <c r="ACC125" s="1"/>
      <c r="ACD125" s="1"/>
      <c r="ACE125" s="1"/>
      <c r="ACF125" s="1"/>
      <c r="ACG125" s="1"/>
      <c r="ACH125" s="1"/>
      <c r="ACI125" s="1"/>
      <c r="ACJ125" s="1"/>
      <c r="ACK125" s="1"/>
      <c r="ACL125" s="1"/>
      <c r="ACM125" s="1"/>
      <c r="ACN125" s="1"/>
      <c r="ACO125" s="1"/>
      <c r="ACP125" s="1"/>
      <c r="ACQ125" s="1"/>
      <c r="ACR125" s="1"/>
      <c r="ACS125" s="1"/>
      <c r="ACT125" s="1"/>
      <c r="ACU125" s="1"/>
      <c r="ACV125" s="1"/>
      <c r="ACW125" s="1"/>
      <c r="ACX125" s="1"/>
      <c r="ACY125" s="1"/>
      <c r="ACZ125" s="1"/>
      <c r="ADA125" s="1"/>
      <c r="ADB125" s="1"/>
      <c r="ADC125" s="1"/>
      <c r="ADD125" s="1"/>
      <c r="ADE125" s="1"/>
      <c r="ADF125" s="1"/>
      <c r="ADG125" s="1"/>
      <c r="ADH125" s="1"/>
      <c r="ADI125" s="1"/>
      <c r="ADJ125" s="1"/>
      <c r="ADK125" s="1"/>
      <c r="ADL125" s="1"/>
      <c r="ADM125" s="1"/>
      <c r="ADN125" s="1"/>
      <c r="ADO125" s="1"/>
      <c r="ADP125" s="1"/>
      <c r="ADQ125" s="1"/>
      <c r="ADR125" s="1"/>
      <c r="ADS125" s="1"/>
      <c r="ADT125" s="1"/>
      <c r="ADU125" s="1"/>
      <c r="ADV125" s="1"/>
      <c r="ADW125" s="1"/>
      <c r="ADX125" s="1"/>
      <c r="ADY125" s="1"/>
      <c r="ADZ125" s="1"/>
      <c r="AEA125" s="1"/>
      <c r="AEB125" s="1"/>
      <c r="AEC125" s="1"/>
      <c r="AED125" s="1"/>
      <c r="AEE125" s="1"/>
      <c r="AEF125" s="1"/>
      <c r="AEG125" s="1"/>
      <c r="AEH125" s="1"/>
      <c r="AEI125" s="1"/>
      <c r="AEJ125" s="1"/>
      <c r="AEK125" s="1"/>
      <c r="AEL125" s="1"/>
      <c r="AEM125" s="1"/>
      <c r="AEN125" s="1"/>
      <c r="AEO125" s="1"/>
      <c r="AEP125" s="1"/>
      <c r="AEQ125" s="1"/>
      <c r="AER125" s="1"/>
      <c r="AES125" s="1"/>
      <c r="AET125" s="1"/>
      <c r="AEU125" s="1"/>
      <c r="AEV125" s="1"/>
      <c r="AEW125" s="1"/>
      <c r="AEX125" s="1"/>
      <c r="AEY125" s="1"/>
      <c r="AEZ125" s="1"/>
      <c r="AFA125" s="1"/>
      <c r="AFB125" s="1"/>
      <c r="AFC125" s="1"/>
      <c r="AFD125" s="1"/>
      <c r="AFE125" s="1"/>
      <c r="AFF125" s="1"/>
      <c r="AFG125" s="1"/>
      <c r="AFH125" s="1"/>
      <c r="AFI125" s="1"/>
      <c r="AFJ125" s="1"/>
      <c r="AFK125" s="1"/>
      <c r="AFL125" s="1"/>
      <c r="AFM125" s="1"/>
      <c r="AFN125" s="1"/>
      <c r="AFO125" s="1"/>
      <c r="AFP125" s="1"/>
      <c r="AFQ125" s="1"/>
      <c r="AFR125" s="1"/>
      <c r="AFS125" s="1"/>
      <c r="AFT125" s="1"/>
      <c r="AFU125" s="1"/>
      <c r="AFV125" s="1"/>
      <c r="AFW125" s="1"/>
      <c r="AFX125" s="1"/>
      <c r="AFY125" s="1"/>
      <c r="AFZ125" s="1"/>
      <c r="AGA125" s="1"/>
      <c r="AGB125" s="1"/>
      <c r="AGC125" s="1"/>
      <c r="AGD125" s="1"/>
      <c r="AGE125" s="1"/>
      <c r="AGF125" s="1"/>
      <c r="AGG125" s="1"/>
      <c r="AGH125" s="1"/>
      <c r="AGI125" s="1"/>
      <c r="AGJ125" s="1"/>
      <c r="AGK125" s="1"/>
      <c r="AGL125" s="1"/>
      <c r="AGM125" s="1"/>
      <c r="AGN125" s="1"/>
      <c r="AGO125" s="1"/>
      <c r="AGP125" s="1"/>
      <c r="AGQ125" s="1"/>
      <c r="AGR125" s="1"/>
      <c r="AGS125" s="1"/>
      <c r="AGT125" s="1"/>
      <c r="AGU125" s="1"/>
      <c r="AGV125" s="1"/>
      <c r="AGW125" s="1"/>
      <c r="AGX125" s="1"/>
      <c r="AGY125" s="1"/>
      <c r="AGZ125" s="1"/>
      <c r="AHA125" s="1"/>
      <c r="AHB125" s="1"/>
      <c r="AHC125" s="1"/>
      <c r="AHD125" s="1"/>
      <c r="AHE125" s="1"/>
      <c r="AHF125" s="1"/>
      <c r="AHG125" s="1"/>
      <c r="AHH125" s="1"/>
      <c r="AHI125" s="1"/>
      <c r="AHJ125" s="1"/>
      <c r="AHK125" s="1"/>
      <c r="AHL125" s="1"/>
      <c r="AHM125" s="1"/>
      <c r="AHN125" s="1"/>
      <c r="AHO125" s="1"/>
      <c r="AHP125" s="1"/>
      <c r="AHQ125" s="1"/>
      <c r="AHR125" s="1"/>
      <c r="AHS125" s="1"/>
      <c r="AHT125" s="1"/>
      <c r="AHU125" s="1"/>
      <c r="AHV125" s="1"/>
      <c r="AHW125" s="1"/>
      <c r="AHX125" s="1"/>
      <c r="AHY125" s="1"/>
      <c r="AHZ125" s="1"/>
      <c r="AIA125" s="1"/>
      <c r="AIB125" s="1"/>
      <c r="AIC125" s="1"/>
      <c r="AID125" s="1"/>
      <c r="AIE125" s="1"/>
      <c r="AIF125" s="1"/>
      <c r="AIG125" s="1"/>
      <c r="AIH125" s="1"/>
      <c r="AII125" s="1"/>
      <c r="AIJ125" s="1"/>
      <c r="AIK125" s="1"/>
      <c r="AIL125" s="1"/>
      <c r="AIM125" s="1"/>
      <c r="AIN125" s="1"/>
      <c r="AIO125" s="1"/>
      <c r="AIP125" s="1"/>
      <c r="AIQ125" s="1"/>
      <c r="AIR125" s="1"/>
      <c r="AIS125" s="1"/>
      <c r="AIT125" s="1"/>
      <c r="AIU125" s="1"/>
      <c r="AIV125" s="1"/>
      <c r="AIW125" s="1"/>
      <c r="AIX125" s="1"/>
      <c r="AIY125" s="1"/>
      <c r="AIZ125" s="1"/>
      <c r="AJA125" s="1"/>
      <c r="AJB125" s="1"/>
      <c r="AJC125" s="1"/>
      <c r="AJD125" s="1"/>
      <c r="AJE125" s="1"/>
      <c r="AJF125" s="1"/>
      <c r="AJG125" s="1"/>
      <c r="AJH125" s="1"/>
      <c r="AJI125" s="1"/>
      <c r="AJJ125" s="1"/>
      <c r="AJK125" s="1"/>
      <c r="AJL125" s="1"/>
      <c r="AJM125" s="1"/>
      <c r="AJN125" s="1"/>
      <c r="AJO125" s="1"/>
      <c r="AJP125" s="1"/>
      <c r="AJQ125" s="1"/>
      <c r="AJR125" s="1"/>
      <c r="AJS125" s="1"/>
      <c r="AJT125" s="1"/>
      <c r="AJU125" s="1"/>
      <c r="AJV125" s="1"/>
      <c r="AJW125" s="1"/>
      <c r="AJX125" s="1"/>
      <c r="AJY125" s="1"/>
      <c r="AJZ125" s="1"/>
      <c r="AKA125" s="1"/>
      <c r="AKB125" s="1"/>
      <c r="AKC125" s="1"/>
      <c r="AKD125" s="1"/>
      <c r="AKE125" s="1"/>
      <c r="AKF125" s="1"/>
      <c r="AKG125" s="1"/>
      <c r="AKH125" s="1"/>
      <c r="AKI125" s="1"/>
      <c r="AKJ125" s="1"/>
      <c r="AKK125" s="1"/>
      <c r="AKL125" s="1"/>
      <c r="AKM125" s="1"/>
      <c r="AKN125" s="1"/>
      <c r="AKO125" s="1"/>
      <c r="AKP125" s="1"/>
      <c r="AKQ125" s="1"/>
      <c r="AKR125" s="1"/>
      <c r="AKS125" s="1"/>
      <c r="AKT125" s="1"/>
      <c r="AKU125" s="1"/>
      <c r="AKV125" s="1"/>
      <c r="AKW125" s="1"/>
      <c r="AKX125" s="1"/>
      <c r="AKY125" s="1"/>
      <c r="AKZ125" s="1"/>
      <c r="ALA125" s="1"/>
      <c r="ALB125" s="1"/>
      <c r="ALC125" s="1"/>
      <c r="ALD125" s="1"/>
      <c r="ALE125" s="1"/>
      <c r="ALF125" s="1"/>
      <c r="ALG125" s="1"/>
      <c r="ALH125" s="1"/>
      <c r="ALI125" s="1"/>
      <c r="ALJ125" s="1"/>
      <c r="ALK125" s="1"/>
      <c r="ALL125" s="1"/>
      <c r="ALM125" s="1"/>
      <c r="ALN125" s="1"/>
      <c r="ALO125" s="1"/>
      <c r="ALP125" s="1"/>
      <c r="ALQ125" s="1"/>
      <c r="ALR125" s="1"/>
      <c r="ALS125" s="1"/>
      <c r="ALT125" s="1"/>
      <c r="ALU125" s="1"/>
      <c r="ALV125" s="1"/>
      <c r="ALW125" s="1"/>
      <c r="ALX125" s="1"/>
      <c r="ALY125" s="1"/>
      <c r="ALZ125" s="1"/>
      <c r="AMA125" s="1"/>
      <c r="AMB125" s="1"/>
      <c r="AMC125" s="1"/>
      <c r="AMD125" s="1"/>
      <c r="AME125" s="1"/>
      <c r="AMF125" s="1"/>
      <c r="AMG125" s="1"/>
      <c r="AMH125" s="1"/>
      <c r="AMI125" s="1"/>
      <c r="AMJ125" s="1"/>
    </row>
    <row ht="12" customHeight="1" r="126">
      <c r="A126" s="300"/>
      <c r="B126" s="301"/>
      <c r="C126" s="55"/>
      <c r="D126" s="68" t="s">
        <v>93</v>
      </c>
      <c r="E126" s="69" t="s">
        <v>26</v>
      </c>
      <c r="F126" s="273" t="s">
        <v>23</v>
      </c>
      <c r="G126" s="273"/>
      <c r="H126" s="59"/>
      <c r="I126" s="274"/>
      <c r="J126" s="223"/>
      <c r="K126" s="312"/>
      <c r="L126" s="63"/>
      <c r="M126" s="39"/>
      <c r="N126" s="64"/>
      <c r="O126" s="131"/>
      <c r="P126" s="131"/>
      <c r="Q126" s="131"/>
      <c r="R126" s="131"/>
      <c r="S126" s="131"/>
      <c r="T126" s="131"/>
      <c r="U126" s="66"/>
      <c r="V126" s="67"/>
      <c r="W126" s="32"/>
    </row>
    <row ht="12" customHeight="1" r="127">
      <c r="A127" s="313" t="s">
        <v>30</v>
      </c>
      <c r="B127" s="301"/>
      <c r="C127" s="55"/>
      <c r="D127" s="68"/>
      <c r="E127" s="69"/>
      <c r="F127" s="273"/>
      <c r="G127" s="273"/>
      <c r="H127" s="59"/>
      <c r="I127" s="274"/>
      <c r="J127" s="223"/>
      <c r="K127" s="312"/>
      <c r="L127" s="63"/>
      <c r="M127" s="39"/>
      <c r="N127" s="64"/>
      <c r="O127" s="241" t="s">
        <v>23</v>
      </c>
      <c r="P127" s="241"/>
      <c r="Q127" s="241"/>
      <c r="R127" s="241"/>
      <c r="S127" s="241"/>
      <c r="T127" s="241"/>
      <c r="U127" s="66"/>
      <c r="V127" s="67"/>
      <c r="W127" s="32"/>
    </row>
    <row ht="15" customHeight="1" r="128">
      <c r="A128" s="314" t="s">
        <v>94</v>
      </c>
      <c r="B128" s="301"/>
      <c r="C128" s="90"/>
      <c r="D128" s="101"/>
      <c r="E128" s="90"/>
      <c r="F128" s="92"/>
      <c r="G128" s="92"/>
      <c r="H128" s="93"/>
      <c r="I128" s="94"/>
      <c r="J128" s="95"/>
      <c r="K128" s="234"/>
      <c r="L128" s="97"/>
      <c r="M128" s="98"/>
      <c r="N128" s="98"/>
      <c r="O128" s="99"/>
      <c r="P128" s="99"/>
      <c r="Q128" s="99"/>
      <c r="R128" s="99"/>
      <c r="S128" s="99"/>
      <c r="T128" s="92"/>
      <c r="U128" s="100"/>
      <c r="V128" s="67"/>
      <c r="W128" s="32"/>
    </row>
    <row ht="16.149999999999999" customHeight="1" r="129">
      <c r="A129" s="314"/>
      <c r="B129" s="301"/>
      <c r="C129" s="101"/>
      <c r="D129" s="101"/>
      <c r="E129" s="101"/>
      <c r="F129" s="103"/>
      <c r="G129" s="103"/>
      <c r="H129" s="104"/>
      <c r="I129" s="105"/>
      <c r="J129" s="106"/>
      <c r="K129" s="220"/>
      <c r="L129" s="108"/>
      <c r="M129" s="98"/>
      <c r="N129" s="104"/>
      <c r="O129" s="109" t="s">
        <v>32</v>
      </c>
      <c r="P129" s="109"/>
      <c r="Q129" s="109"/>
      <c r="R129" s="109"/>
      <c r="S129" s="103"/>
      <c r="T129" s="103"/>
      <c r="U129" s="100"/>
      <c r="V129" s="67"/>
      <c r="W129" s="32"/>
    </row>
    <row ht="29.100000000000001" customHeight="1" r="130">
      <c r="A130" s="314"/>
      <c r="B130" s="301"/>
      <c r="C130" s="110"/>
      <c r="D130" s="110"/>
      <c r="E130" s="315"/>
      <c r="F130" s="42" t="s">
        <v>13</v>
      </c>
      <c r="G130" s="42" t="s">
        <v>33</v>
      </c>
      <c r="H130" s="112"/>
      <c r="I130" s="113"/>
      <c r="J130" s="114"/>
      <c r="K130" s="221"/>
      <c r="L130" s="116"/>
      <c r="M130" s="98"/>
      <c r="N130" s="43"/>
      <c r="O130" s="44" t="s">
        <v>14</v>
      </c>
      <c r="P130" s="45"/>
      <c r="Q130" s="117" t="s">
        <v>15</v>
      </c>
      <c r="R130" s="47"/>
      <c r="S130" s="98"/>
      <c r="T130" s="118" t="s">
        <v>16</v>
      </c>
      <c r="U130" s="100"/>
      <c r="V130" s="67"/>
      <c r="W130" s="32"/>
    </row>
    <row ht="32.25" customHeight="1" r="131">
      <c r="A131" s="314"/>
      <c r="B131" s="301"/>
      <c r="C131" s="55" t="s">
        <v>34</v>
      </c>
      <c r="D131" s="222" t="str">
        <f ref="D131:D132" si="1" t="shared">D120</f>
        <v>Grammaire</v>
      </c>
      <c r="E131" s="282" t="s">
        <v>76</v>
      </c>
      <c r="F131" s="120" t="s">
        <v>37</v>
      </c>
      <c r="G131" s="122" t="s">
        <v>38</v>
      </c>
      <c r="H131" s="59"/>
      <c r="I131" s="126">
        <v>0.125</v>
      </c>
      <c r="J131" s="61"/>
      <c r="K131" s="124">
        <v>1.3</v>
      </c>
      <c r="L131" s="63"/>
      <c r="M131" s="39"/>
      <c r="N131" s="125"/>
      <c r="O131" s="126">
        <v>0.25</v>
      </c>
      <c r="P131" s="223"/>
      <c r="Q131" s="124">
        <f>O131*10</f>
        <v>2.5</v>
      </c>
      <c r="R131" s="63"/>
      <c r="S131" s="64"/>
      <c r="T131" s="65" t="s">
        <v>77</v>
      </c>
      <c r="U131" s="66"/>
      <c r="V131" s="67"/>
      <c r="W131" s="32"/>
    </row>
    <row ht="24.75" customHeight="1" r="132">
      <c r="A132" s="314"/>
      <c r="B132" s="301"/>
      <c r="C132" s="55"/>
      <c r="D132" s="222" t="str">
        <f si="1" t="shared"/>
        <v xml:space="preserve">Grammaire appliquée</v>
      </c>
      <c r="E132" s="127" t="s">
        <v>26</v>
      </c>
      <c r="F132" s="127" t="s">
        <v>23</v>
      </c>
      <c r="G132" s="122" t="s">
        <v>23</v>
      </c>
      <c r="H132" s="59"/>
      <c r="I132" s="129"/>
      <c r="J132" s="61"/>
      <c r="K132" s="130"/>
      <c r="L132" s="63"/>
      <c r="M132" s="39"/>
      <c r="N132" s="125"/>
      <c r="O132" s="129"/>
      <c r="P132" s="223"/>
      <c r="Q132" s="130"/>
      <c r="R132" s="63"/>
      <c r="S132" s="64"/>
      <c r="T132" s="131" t="s">
        <v>23</v>
      </c>
      <c r="U132" s="66"/>
      <c r="V132" s="67"/>
      <c r="W132" s="32"/>
    </row>
    <row ht="34.5" customHeight="1" r="133">
      <c r="A133" s="314"/>
      <c r="B133" s="301"/>
      <c r="C133" s="55"/>
      <c r="D133" s="222" t="s">
        <v>90</v>
      </c>
      <c r="E133" s="316" t="s">
        <v>95</v>
      </c>
      <c r="F133" s="127" t="s">
        <v>46</v>
      </c>
      <c r="G133" s="128" t="s">
        <v>38</v>
      </c>
      <c r="H133" s="59"/>
      <c r="I133" s="224">
        <v>0.12</v>
      </c>
      <c r="J133" s="61"/>
      <c r="K133" s="130">
        <v>1.2</v>
      </c>
      <c r="L133" s="63"/>
      <c r="M133" s="39"/>
      <c r="N133" s="125"/>
      <c r="O133" s="224">
        <v>0.25</v>
      </c>
      <c r="P133" s="223"/>
      <c r="Q133" s="130">
        <v>2.5</v>
      </c>
      <c r="R133" s="63"/>
      <c r="S133" s="64"/>
      <c r="T133" s="225" t="s">
        <v>23</v>
      </c>
      <c r="U133" s="66"/>
      <c r="V133" s="67"/>
      <c r="W133" s="32"/>
    </row>
    <row ht="29.25" customHeight="1" r="134">
      <c r="A134" s="314"/>
      <c r="B134" s="301"/>
      <c r="C134" s="55"/>
      <c r="D134" s="222" t="str">
        <f>D124</f>
        <v xml:space="preserve">Langue des médias 2</v>
      </c>
      <c r="E134" s="120" t="s">
        <v>82</v>
      </c>
      <c r="F134" s="120" t="s">
        <v>37</v>
      </c>
      <c r="G134" s="122" t="s">
        <v>38</v>
      </c>
      <c r="H134" s="59"/>
      <c r="I134" s="287">
        <v>0.12</v>
      </c>
      <c r="J134" s="61"/>
      <c r="K134" s="130">
        <v>1.2</v>
      </c>
      <c r="L134" s="63"/>
      <c r="M134" s="39"/>
      <c r="N134" s="125"/>
      <c r="O134" s="287">
        <v>0.25</v>
      </c>
      <c r="P134" s="223"/>
      <c r="Q134" s="130">
        <v>2.5</v>
      </c>
      <c r="R134" s="63"/>
      <c r="S134" s="64"/>
      <c r="T134" s="288" t="s">
        <v>23</v>
      </c>
      <c r="U134" s="66"/>
      <c r="V134" s="67"/>
      <c r="W134" s="32"/>
    </row>
    <row ht="30.75" customHeight="1" r="135">
      <c r="A135" s="314"/>
      <c r="B135" s="301"/>
      <c r="C135" s="55"/>
      <c r="D135" s="222" t="s">
        <v>93</v>
      </c>
      <c r="E135" s="163" t="s">
        <v>96</v>
      </c>
      <c r="F135" s="127" t="s">
        <v>46</v>
      </c>
      <c r="G135" s="128" t="s">
        <v>38</v>
      </c>
      <c r="H135" s="59"/>
      <c r="I135" s="228">
        <v>0.13</v>
      </c>
      <c r="J135" s="61"/>
      <c r="K135" s="130">
        <f>I135*10</f>
        <v>1.3</v>
      </c>
      <c r="L135" s="63"/>
      <c r="M135" s="39"/>
      <c r="N135" s="125"/>
      <c r="O135" s="228">
        <v>0.25</v>
      </c>
      <c r="P135" s="223"/>
      <c r="Q135" s="130">
        <f>O135*10</f>
        <v>2.5</v>
      </c>
      <c r="R135" s="63"/>
      <c r="S135" s="64"/>
      <c r="T135" s="229" t="s">
        <v>23</v>
      </c>
      <c r="U135" s="66"/>
      <c r="V135" s="67"/>
      <c r="W135" s="32"/>
    </row>
    <row ht="15" customHeight="1" r="136">
      <c r="A136" s="314"/>
      <c r="B136" s="317"/>
      <c r="C136" s="133"/>
      <c r="D136" s="230"/>
      <c r="E136" s="135"/>
      <c r="F136" s="136"/>
      <c r="G136" s="136"/>
      <c r="H136" s="137"/>
      <c r="I136" s="138">
        <f>I120+I121+I131+I133+I134+I135</f>
        <v>0.995</v>
      </c>
      <c r="J136" s="95"/>
      <c r="K136" s="142">
        <f>K120+K121+K131+K133+K134+K135</f>
        <v>10</v>
      </c>
      <c r="L136" s="140"/>
      <c r="M136" s="132"/>
      <c r="N136" s="137"/>
      <c r="O136" s="138">
        <f>SUM(O131:O135)</f>
        <v>1</v>
      </c>
      <c r="P136" s="95"/>
      <c r="Q136" s="142">
        <f>SUM(Q131:Q135)</f>
        <v>10</v>
      </c>
      <c r="R136" s="140"/>
      <c r="S136" s="132"/>
      <c r="T136" s="143" t="str">
        <f>IF(SUM(O131:O135)=1,"","le total des pourcentages est différent de 100")</f>
        <v/>
      </c>
      <c r="U136" s="132"/>
      <c r="V136" s="144"/>
      <c r="W136" s="32"/>
    </row>
    <row ht="13.5" customHeight="1" r="137">
      <c r="A137" s="314"/>
      <c r="B137" s="318"/>
      <c r="C137" s="98"/>
      <c r="D137" s="39"/>
      <c r="E137" s="146"/>
      <c r="F137" s="147"/>
      <c r="G137" s="147"/>
      <c r="H137" s="148"/>
      <c r="I137" s="108"/>
      <c r="J137" s="108"/>
      <c r="K137" s="220"/>
      <c r="L137" s="108"/>
      <c r="M137" s="98"/>
      <c r="N137" s="148"/>
      <c r="O137" s="108"/>
      <c r="P137" s="108"/>
      <c r="Q137" s="108"/>
      <c r="R137" s="108"/>
      <c r="S137" s="98"/>
      <c r="T137" s="98"/>
      <c r="U137" s="98"/>
      <c r="V137" s="149"/>
      <c r="W137" s="32"/>
    </row>
    <row ht="6" customHeight="1" r="138">
      <c r="A138" s="18"/>
      <c r="B138" s="12"/>
      <c r="C138" s="12"/>
      <c r="D138" s="14"/>
      <c r="E138" s="14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0"/>
    </row>
    <row ht="9.9499999999999993" customHeight="1" r="139">
      <c r="A139" s="296" t="s">
        <v>97</v>
      </c>
      <c r="B139" s="319"/>
      <c r="C139" s="253"/>
      <c r="D139" s="253"/>
      <c r="E139" s="253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6"/>
      <c r="W139" s="32"/>
    </row>
    <row ht="21.949999999999999" customHeight="1" r="140">
      <c r="A140" s="297"/>
      <c r="B140" s="298"/>
      <c r="C140" s="34"/>
      <c r="D140" s="34"/>
      <c r="E140" s="34"/>
      <c r="F140" s="34"/>
      <c r="G140" s="34"/>
      <c r="H140" s="35"/>
      <c r="I140" s="109" t="s">
        <v>88</v>
      </c>
      <c r="J140" s="109"/>
      <c r="K140" s="109"/>
      <c r="L140" s="37"/>
      <c r="M140" s="34"/>
      <c r="N140" s="34"/>
      <c r="O140" s="34"/>
      <c r="P140" s="34"/>
      <c r="Q140" s="34"/>
      <c r="R140" s="34"/>
      <c r="S140" s="34"/>
      <c r="T140" s="34"/>
      <c r="U140" s="34"/>
      <c r="V140" s="38"/>
      <c r="W140" s="32"/>
    </row>
    <row ht="29.25" customHeight="1" r="141">
      <c r="A141" s="297"/>
      <c r="B141" s="299"/>
      <c r="C141" s="40"/>
      <c r="D141" s="40"/>
      <c r="E141" s="41"/>
      <c r="F141" s="42" t="s">
        <v>13</v>
      </c>
      <c r="G141" s="42"/>
      <c r="H141" s="43"/>
      <c r="I141" s="44" t="s">
        <v>14</v>
      </c>
      <c r="J141" s="45"/>
      <c r="K141" s="46" t="s">
        <v>15</v>
      </c>
      <c r="L141" s="47"/>
      <c r="M141" s="48"/>
      <c r="N141" s="48"/>
      <c r="O141" s="49" t="s">
        <v>16</v>
      </c>
      <c r="P141" s="49"/>
      <c r="Q141" s="49"/>
      <c r="R141" s="49"/>
      <c r="S141" s="49"/>
      <c r="T141" s="49"/>
      <c r="U141" s="50"/>
      <c r="V141" s="51" t="s">
        <v>17</v>
      </c>
      <c r="W141" s="32"/>
    </row>
    <row ht="20.100000000000001" customHeight="1" r="142">
      <c r="A142" s="300" t="s">
        <v>98</v>
      </c>
      <c r="B142" s="301"/>
      <c r="C142" s="55" t="s">
        <v>19</v>
      </c>
      <c r="D142" s="68" t="s">
        <v>25</v>
      </c>
      <c r="E142" s="69" t="s">
        <v>76</v>
      </c>
      <c r="F142" s="70" t="s">
        <v>37</v>
      </c>
      <c r="G142" s="70"/>
      <c r="H142" s="59"/>
      <c r="I142" s="259">
        <v>0.10000000000000001</v>
      </c>
      <c r="J142" s="61"/>
      <c r="K142" s="260">
        <f>I142*10</f>
        <v>1</v>
      </c>
      <c r="L142" s="63"/>
      <c r="M142" s="39"/>
      <c r="N142" s="64"/>
      <c r="O142" s="168" t="s">
        <v>77</v>
      </c>
      <c r="P142" s="168"/>
      <c r="Q142" s="168"/>
      <c r="R142" s="168"/>
      <c r="S142" s="168"/>
      <c r="T142" s="168"/>
      <c r="U142" s="66"/>
      <c r="V142" s="67" t="s">
        <v>24</v>
      </c>
      <c r="W142" s="32"/>
    </row>
    <row ht="20.100000000000001" customHeight="1" r="143">
      <c r="A143" s="300"/>
      <c r="B143" s="301"/>
      <c r="C143" s="55"/>
      <c r="D143" s="68"/>
      <c r="E143" s="69"/>
      <c r="F143" s="70"/>
      <c r="G143" s="70"/>
      <c r="H143" s="59"/>
      <c r="I143" s="259"/>
      <c r="J143" s="61"/>
      <c r="K143" s="260"/>
      <c r="L143" s="63"/>
      <c r="M143" s="39"/>
      <c r="N143" s="64"/>
      <c r="O143" s="168"/>
      <c r="P143" s="168"/>
      <c r="Q143" s="168"/>
      <c r="R143" s="168"/>
      <c r="S143" s="168"/>
      <c r="T143" s="168"/>
      <c r="U143" s="66"/>
      <c r="V143" s="67"/>
      <c r="W143" s="32"/>
    </row>
    <row ht="20.100000000000001" customHeight="1" r="144">
      <c r="A144" s="300"/>
      <c r="B144" s="301"/>
      <c r="C144" s="55"/>
      <c r="D144" s="68" t="s">
        <v>99</v>
      </c>
      <c r="E144" s="69" t="s">
        <v>100</v>
      </c>
      <c r="F144" s="70" t="s">
        <v>23</v>
      </c>
      <c r="G144" s="70"/>
      <c r="H144" s="59"/>
      <c r="I144" s="320">
        <v>0.10000000000000001</v>
      </c>
      <c r="J144" s="61"/>
      <c r="K144" s="321">
        <f>I144*10</f>
        <v>1</v>
      </c>
      <c r="L144" s="63"/>
      <c r="M144" s="39"/>
      <c r="N144" s="64"/>
      <c r="O144" s="168" t="s">
        <v>23</v>
      </c>
      <c r="P144" s="168"/>
      <c r="Q144" s="168"/>
      <c r="R144" s="168"/>
      <c r="S144" s="168"/>
      <c r="T144" s="168"/>
      <c r="U144" s="66"/>
      <c r="V144" s="67"/>
      <c r="W144" s="32"/>
    </row>
    <row ht="20.100000000000001" customHeight="1" r="145">
      <c r="A145" s="300"/>
      <c r="B145" s="301"/>
      <c r="C145" s="55"/>
      <c r="D145" s="68"/>
      <c r="E145" s="69"/>
      <c r="F145" s="70"/>
      <c r="G145" s="70"/>
      <c r="H145" s="59"/>
      <c r="I145" s="320"/>
      <c r="J145" s="61"/>
      <c r="K145" s="321"/>
      <c r="L145" s="63"/>
      <c r="M145" s="39"/>
      <c r="N145" s="64"/>
      <c r="O145" s="168"/>
      <c r="P145" s="168"/>
      <c r="Q145" s="168"/>
      <c r="R145" s="168"/>
      <c r="S145" s="168"/>
      <c r="T145" s="168"/>
      <c r="U145" s="66"/>
      <c r="V145" s="67"/>
      <c r="W145" s="32"/>
    </row>
    <row ht="12" customHeight="1" r="146">
      <c r="A146" s="300"/>
      <c r="B146" s="301"/>
      <c r="C146" s="55"/>
      <c r="D146" s="68" t="s">
        <v>90</v>
      </c>
      <c r="E146" s="69" t="s">
        <v>101</v>
      </c>
      <c r="F146" s="79" t="s">
        <v>37</v>
      </c>
      <c r="G146" s="79"/>
      <c r="H146" s="59"/>
      <c r="I146" s="265">
        <v>0.10000000000000001</v>
      </c>
      <c r="J146" s="61"/>
      <c r="K146" s="304">
        <v>1</v>
      </c>
      <c r="L146" s="63"/>
      <c r="M146" s="39"/>
      <c r="N146" s="64"/>
      <c r="O146" s="322" t="s">
        <v>23</v>
      </c>
      <c r="P146" s="322"/>
      <c r="Q146" s="322"/>
      <c r="R146" s="322"/>
      <c r="S146" s="322"/>
      <c r="T146" s="322"/>
      <c r="U146" s="66"/>
      <c r="V146" s="67"/>
      <c r="W146" s="32"/>
    </row>
    <row ht="12" customHeight="1" r="147">
      <c r="A147" s="300"/>
      <c r="B147" s="301"/>
      <c r="C147" s="55"/>
      <c r="D147" s="68"/>
      <c r="E147" s="69"/>
      <c r="F147" s="79"/>
      <c r="G147" s="79"/>
      <c r="H147" s="59"/>
      <c r="I147" s="265"/>
      <c r="J147" s="61"/>
      <c r="K147" s="304"/>
      <c r="L147" s="63"/>
      <c r="M147" s="39"/>
      <c r="N147" s="64"/>
      <c r="O147" s="322"/>
      <c r="P147" s="322"/>
      <c r="Q147" s="322"/>
      <c r="R147" s="322"/>
      <c r="S147" s="322"/>
      <c r="T147" s="322"/>
      <c r="U147" s="66"/>
      <c r="V147" s="67"/>
      <c r="W147" s="32"/>
    </row>
    <row ht="12" customHeight="1" r="148">
      <c r="A148" s="300"/>
      <c r="B148" s="301"/>
      <c r="C148" s="55"/>
      <c r="D148" s="68"/>
      <c r="E148" s="69"/>
      <c r="F148" s="79"/>
      <c r="G148" s="79"/>
      <c r="H148" s="59"/>
      <c r="I148" s="265"/>
      <c r="J148" s="61"/>
      <c r="K148" s="304"/>
      <c r="L148" s="63"/>
      <c r="M148" s="39"/>
      <c r="N148" s="64"/>
      <c r="O148" s="322"/>
      <c r="P148" s="322"/>
      <c r="Q148" s="322"/>
      <c r="R148" s="322"/>
      <c r="S148" s="322"/>
      <c r="T148" s="322"/>
      <c r="U148" s="66"/>
      <c r="V148" s="67"/>
      <c r="W148" s="32"/>
    </row>
    <row ht="12" customHeight="1" r="149">
      <c r="A149" s="300"/>
      <c r="B149" s="301"/>
      <c r="C149" s="55"/>
      <c r="D149" s="68"/>
      <c r="E149" s="69"/>
      <c r="F149" s="79"/>
      <c r="G149" s="79"/>
      <c r="H149" s="59"/>
      <c r="I149" s="265"/>
      <c r="J149" s="61"/>
      <c r="K149" s="304"/>
      <c r="L149" s="63"/>
      <c r="M149" s="39"/>
      <c r="N149" s="64"/>
      <c r="O149" s="322"/>
      <c r="P149" s="322"/>
      <c r="Q149" s="322"/>
      <c r="R149" s="322"/>
      <c r="S149" s="322"/>
      <c r="T149" s="322"/>
      <c r="U149" s="66"/>
      <c r="V149" s="67"/>
      <c r="W149" s="32"/>
    </row>
    <row ht="15" customHeight="1" r="150">
      <c r="A150" s="300"/>
      <c r="B150" s="301"/>
      <c r="C150" s="55"/>
      <c r="D150" s="68" t="s">
        <v>67</v>
      </c>
      <c r="E150" s="163" t="s">
        <v>102</v>
      </c>
      <c r="F150" s="70" t="s">
        <v>103</v>
      </c>
      <c r="G150" s="70"/>
      <c r="H150" s="59"/>
      <c r="I150" s="202">
        <v>0.10000000000000001</v>
      </c>
      <c r="J150" s="61"/>
      <c r="K150" s="304">
        <v>1</v>
      </c>
      <c r="L150" s="63"/>
      <c r="M150" s="39"/>
      <c r="N150" s="64"/>
      <c r="O150" s="322" t="s">
        <v>23</v>
      </c>
      <c r="P150" s="322"/>
      <c r="Q150" s="322"/>
      <c r="R150" s="322"/>
      <c r="S150" s="322"/>
      <c r="T150" s="322"/>
      <c r="U150" s="66"/>
      <c r="V150" s="67"/>
      <c r="W150" s="32"/>
    </row>
    <row ht="46.149999999999999" customHeight="1" r="151">
      <c r="A151" s="300"/>
      <c r="B151" s="301"/>
      <c r="C151" s="55"/>
      <c r="D151" s="68"/>
      <c r="E151" s="163"/>
      <c r="F151" s="70"/>
      <c r="G151" s="70"/>
      <c r="H151" s="59"/>
      <c r="I151" s="202"/>
      <c r="J151" s="61"/>
      <c r="K151" s="304"/>
      <c r="L151" s="63"/>
      <c r="M151" s="39"/>
      <c r="N151" s="64"/>
      <c r="O151" s="322"/>
      <c r="P151" s="322"/>
      <c r="Q151" s="322"/>
      <c r="R151" s="322"/>
      <c r="S151" s="322"/>
      <c r="T151" s="322"/>
      <c r="U151" s="66"/>
      <c r="V151" s="67"/>
      <c r="W151" s="32"/>
    </row>
    <row ht="15" customHeight="1" r="152">
      <c r="A152" s="300"/>
      <c r="B152" s="301"/>
      <c r="C152" s="55"/>
      <c r="D152" s="68" t="s">
        <v>104</v>
      </c>
      <c r="E152" s="69" t="s">
        <v>105</v>
      </c>
      <c r="F152" s="70" t="s">
        <v>23</v>
      </c>
      <c r="G152" s="70"/>
      <c r="H152" s="59"/>
      <c r="I152" s="218">
        <v>0.10000000000000001</v>
      </c>
      <c r="J152" s="61"/>
      <c r="K152" s="323">
        <f>I152*10</f>
        <v>1</v>
      </c>
      <c r="L152" s="63"/>
      <c r="M152" s="39"/>
      <c r="N152" s="64"/>
      <c r="O152" s="322"/>
      <c r="P152" s="322"/>
      <c r="Q152" s="322"/>
      <c r="R152" s="322"/>
      <c r="S152" s="322"/>
      <c r="T152" s="322"/>
      <c r="U152" s="66"/>
      <c r="V152" s="67"/>
      <c r="W152" s="32"/>
    </row>
    <row ht="34.149999999999999" customHeight="1" r="153">
      <c r="A153" s="313" t="s">
        <v>30</v>
      </c>
      <c r="B153" s="301"/>
      <c r="C153" s="55"/>
      <c r="D153" s="68"/>
      <c r="E153" s="69"/>
      <c r="F153" s="70"/>
      <c r="G153" s="70"/>
      <c r="H153" s="59"/>
      <c r="I153" s="218"/>
      <c r="J153" s="61"/>
      <c r="K153" s="323"/>
      <c r="L153" s="63"/>
      <c r="M153" s="39"/>
      <c r="N153" s="64"/>
      <c r="O153" s="322"/>
      <c r="P153" s="322"/>
      <c r="Q153" s="322"/>
      <c r="R153" s="322"/>
      <c r="S153" s="322"/>
      <c r="T153" s="322"/>
      <c r="U153" s="324"/>
      <c r="V153" s="67"/>
      <c r="W153" s="32"/>
    </row>
    <row ht="15" customHeight="1" r="154">
      <c r="A154" s="314" t="s">
        <v>106</v>
      </c>
      <c r="B154" s="301"/>
      <c r="C154" s="90"/>
      <c r="D154" s="101"/>
      <c r="E154" s="91"/>
      <c r="F154" s="92"/>
      <c r="G154" s="92"/>
      <c r="H154" s="93"/>
      <c r="I154" s="277"/>
      <c r="J154" s="95"/>
      <c r="K154" s="278"/>
      <c r="L154" s="97"/>
      <c r="M154" s="98"/>
      <c r="N154" s="98"/>
      <c r="O154" s="99"/>
      <c r="P154" s="99"/>
      <c r="Q154" s="99"/>
      <c r="R154" s="99"/>
      <c r="S154" s="99"/>
      <c r="T154" s="92"/>
      <c r="U154" s="100"/>
      <c r="V154" s="67"/>
      <c r="W154" s="32"/>
    </row>
    <row ht="16.149999999999999" customHeight="1" r="155">
      <c r="A155" s="314"/>
      <c r="B155" s="301"/>
      <c r="C155" s="101"/>
      <c r="D155" s="101"/>
      <c r="E155" s="102"/>
      <c r="F155" s="103"/>
      <c r="G155" s="103"/>
      <c r="H155" s="104"/>
      <c r="I155" s="106"/>
      <c r="J155" s="106"/>
      <c r="K155" s="108"/>
      <c r="L155" s="108"/>
      <c r="M155" s="98"/>
      <c r="N155" s="104"/>
      <c r="O155" s="109" t="s">
        <v>32</v>
      </c>
      <c r="P155" s="109"/>
      <c r="Q155" s="109"/>
      <c r="R155" s="109"/>
      <c r="S155" s="103"/>
      <c r="T155" s="103"/>
      <c r="U155" s="100"/>
      <c r="V155" s="67"/>
      <c r="W155" s="32"/>
    </row>
    <row ht="30" customHeight="1" r="156">
      <c r="A156" s="314"/>
      <c r="B156" s="301"/>
      <c r="C156" s="110"/>
      <c r="D156" s="110"/>
      <c r="E156" s="111"/>
      <c r="F156" s="42" t="s">
        <v>13</v>
      </c>
      <c r="G156" s="42" t="s">
        <v>33</v>
      </c>
      <c r="H156" s="112"/>
      <c r="I156" s="279"/>
      <c r="J156" s="114"/>
      <c r="K156" s="280"/>
      <c r="L156" s="116"/>
      <c r="M156" s="98"/>
      <c r="N156" s="43"/>
      <c r="O156" s="44" t="s">
        <v>14</v>
      </c>
      <c r="P156" s="45"/>
      <c r="Q156" s="117" t="s">
        <v>15</v>
      </c>
      <c r="R156" s="47"/>
      <c r="S156" s="98"/>
      <c r="T156" s="325" t="s">
        <v>16</v>
      </c>
      <c r="U156" s="100"/>
      <c r="V156" s="67"/>
      <c r="W156" s="32"/>
    </row>
    <row ht="21.949999999999999" customHeight="1" r="157">
      <c r="A157" s="314"/>
      <c r="B157" s="301"/>
      <c r="C157" s="55" t="s">
        <v>34</v>
      </c>
      <c r="D157" s="222" t="str">
        <f>D142</f>
        <v>Grammaire</v>
      </c>
      <c r="E157" s="163" t="s">
        <v>76</v>
      </c>
      <c r="F157" s="127" t="s">
        <v>37</v>
      </c>
      <c r="G157" s="128" t="s">
        <v>38</v>
      </c>
      <c r="H157" s="59"/>
      <c r="I157" s="126">
        <v>0.17000000000000001</v>
      </c>
      <c r="J157" s="61"/>
      <c r="K157" s="124">
        <f>I157*10</f>
        <v>1.7000000000000002</v>
      </c>
      <c r="L157" s="63"/>
      <c r="M157" s="39"/>
      <c r="N157" s="125"/>
      <c r="O157" s="126">
        <v>0.33000000000000002</v>
      </c>
      <c r="P157" s="166"/>
      <c r="Q157" s="124">
        <f>O157*10</f>
        <v>3.3000000000000003</v>
      </c>
      <c r="R157" s="63"/>
      <c r="S157" s="39"/>
      <c r="T157" s="326" t="s">
        <v>77</v>
      </c>
      <c r="U157" s="327"/>
      <c r="V157" s="67"/>
      <c r="W157" s="32"/>
    </row>
    <row ht="21.949999999999999" customHeight="1" r="158">
      <c r="A158" s="314"/>
      <c r="B158" s="301"/>
      <c r="C158" s="55"/>
      <c r="D158" s="222"/>
      <c r="E158" s="163"/>
      <c r="F158" s="127"/>
      <c r="G158" s="128"/>
      <c r="H158" s="59"/>
      <c r="I158" s="126"/>
      <c r="J158" s="61"/>
      <c r="K158" s="124"/>
      <c r="L158" s="63"/>
      <c r="M158" s="39"/>
      <c r="N158" s="125"/>
      <c r="O158" s="126"/>
      <c r="P158" s="166"/>
      <c r="Q158" s="124"/>
      <c r="R158" s="63"/>
      <c r="S158" s="39"/>
      <c r="T158" s="328" t="s">
        <v>23</v>
      </c>
      <c r="U158" s="327"/>
      <c r="V158" s="67"/>
      <c r="W158" s="32"/>
    </row>
    <row ht="18" customHeight="1" r="159">
      <c r="A159" s="314"/>
      <c r="B159" s="301"/>
      <c r="C159" s="55"/>
      <c r="D159" s="222" t="s">
        <v>90</v>
      </c>
      <c r="E159" s="163" t="s">
        <v>107</v>
      </c>
      <c r="F159" s="127" t="s">
        <v>37</v>
      </c>
      <c r="G159" s="128" t="s">
        <v>38</v>
      </c>
      <c r="H159" s="59"/>
      <c r="I159" s="202">
        <v>0.17000000000000001</v>
      </c>
      <c r="J159" s="61"/>
      <c r="K159" s="130">
        <v>1.7</v>
      </c>
      <c r="L159" s="63"/>
      <c r="M159" s="39"/>
      <c r="N159" s="125"/>
      <c r="O159" s="224">
        <v>0.33000000000000002</v>
      </c>
      <c r="P159" s="166"/>
      <c r="Q159" s="130">
        <v>3.2999999999999998</v>
      </c>
      <c r="R159" s="63"/>
      <c r="S159" s="39"/>
      <c r="T159" s="328" t="s">
        <v>23</v>
      </c>
      <c r="U159" s="327"/>
      <c r="V159" s="67"/>
      <c r="W159" s="32"/>
    </row>
    <row ht="18" customHeight="1" r="160">
      <c r="A160" s="314"/>
      <c r="B160" s="301"/>
      <c r="C160" s="55"/>
      <c r="D160" s="222"/>
      <c r="E160" s="163"/>
      <c r="F160" s="127"/>
      <c r="G160" s="128"/>
      <c r="H160" s="59"/>
      <c r="I160" s="202"/>
      <c r="J160" s="61"/>
      <c r="K160" s="130"/>
      <c r="L160" s="63"/>
      <c r="M160" s="39"/>
      <c r="N160" s="125"/>
      <c r="O160" s="224"/>
      <c r="P160" s="166"/>
      <c r="Q160" s="130"/>
      <c r="R160" s="63"/>
      <c r="S160" s="39"/>
      <c r="T160" s="328" t="s">
        <v>23</v>
      </c>
      <c r="U160" s="327"/>
      <c r="V160" s="67"/>
      <c r="W160" s="32"/>
    </row>
    <row ht="27" customHeight="1" r="161">
      <c r="A161" s="314"/>
      <c r="B161" s="301"/>
      <c r="C161" s="55"/>
      <c r="D161" s="222" t="str">
        <f>D152</f>
        <v xml:space="preserve">Lecture de la presse</v>
      </c>
      <c r="E161" s="163" t="s">
        <v>108</v>
      </c>
      <c r="F161" s="127" t="s">
        <v>109</v>
      </c>
      <c r="G161" s="128" t="s">
        <v>38</v>
      </c>
      <c r="H161" s="59"/>
      <c r="I161" s="274">
        <v>0.16</v>
      </c>
      <c r="J161" s="223"/>
      <c r="K161" s="130">
        <f>I161*10</f>
        <v>1.6000000000000001</v>
      </c>
      <c r="L161" s="284"/>
      <c r="M161" s="101"/>
      <c r="N161" s="285"/>
      <c r="O161" s="228">
        <v>0.34000000000000002</v>
      </c>
      <c r="P161" s="166"/>
      <c r="Q161" s="130">
        <f>O161*10</f>
        <v>3.4000000000000004</v>
      </c>
      <c r="R161" s="63"/>
      <c r="S161" s="39"/>
      <c r="T161" s="328" t="s">
        <v>23</v>
      </c>
      <c r="U161" s="327"/>
      <c r="V161" s="67"/>
      <c r="W161" s="32"/>
    </row>
    <row ht="15" customHeight="1" r="162">
      <c r="A162" s="314"/>
      <c r="B162" s="317"/>
      <c r="C162" s="133"/>
      <c r="D162" s="230"/>
      <c r="E162" s="135" t="str">
        <f>IF(SUM(I142:I161)=1,"","le total des pourcentages est différent de 100")</f>
        <v/>
      </c>
      <c r="F162" s="136"/>
      <c r="G162" s="136"/>
      <c r="H162" s="137"/>
      <c r="I162" s="141">
        <f>I142+I144+I146+I150+I152+I157+I159+I161</f>
        <v>1</v>
      </c>
      <c r="J162" s="172"/>
      <c r="K162" s="139">
        <f>K142+K144+K146+K150+K152+K157+K159+K161</f>
        <v>10</v>
      </c>
      <c r="L162" s="140"/>
      <c r="M162" s="132"/>
      <c r="N162" s="137"/>
      <c r="O162" s="141">
        <f>SUM(O157:O161)</f>
        <v>1</v>
      </c>
      <c r="P162" s="172"/>
      <c r="Q162" s="139">
        <f>SUM(Q157:Q161)</f>
        <v>10</v>
      </c>
      <c r="R162" s="140"/>
      <c r="S162" s="132"/>
      <c r="T162" s="329" t="str">
        <f>IF(SUM(O157:O161)=1,"","le total des pourcentages est différent de 100")</f>
        <v/>
      </c>
      <c r="U162" s="132"/>
      <c r="V162" s="144"/>
      <c r="W162" s="32"/>
    </row>
    <row ht="13.5" customHeight="1" r="163">
      <c r="A163" s="314"/>
      <c r="B163" s="318"/>
      <c r="C163" s="98"/>
      <c r="D163" s="39"/>
      <c r="E163" s="146"/>
      <c r="F163" s="147"/>
      <c r="G163" s="147"/>
      <c r="H163" s="148"/>
      <c r="I163" s="108"/>
      <c r="J163" s="108"/>
      <c r="K163" s="108"/>
      <c r="L163" s="108"/>
      <c r="M163" s="98"/>
      <c r="N163" s="148"/>
      <c r="O163" s="108"/>
      <c r="P163" s="108"/>
      <c r="Q163" s="108"/>
      <c r="R163" s="108"/>
      <c r="S163" s="98"/>
      <c r="T163" s="98"/>
      <c r="U163" s="98"/>
      <c r="V163" s="149"/>
      <c r="W163" s="32"/>
    </row>
    <row ht="12" customHeight="1" r="164">
      <c r="A164" s="330"/>
      <c r="B164" s="331"/>
      <c r="C164" s="151"/>
      <c r="D164" s="152"/>
      <c r="E164" s="153"/>
      <c r="F164" s="154"/>
      <c r="G164" s="154"/>
      <c r="H164" s="154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5"/>
      <c r="W164" s="32"/>
    </row>
    <row ht="13.5" customHeight="1" r="165">
      <c r="A165" s="18"/>
      <c r="B165" s="12"/>
      <c r="C165" s="12"/>
      <c r="D165" s="14"/>
      <c r="E165" s="14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332"/>
      <c r="W165" s="10"/>
    </row>
    <row customFormat="1" ht="24" customHeight="1" r="166" s="333">
      <c r="A166" s="296" t="s">
        <v>110</v>
      </c>
      <c r="B166" s="298"/>
      <c r="C166" s="34"/>
      <c r="D166" s="34"/>
      <c r="E166" s="34"/>
      <c r="F166" s="34"/>
      <c r="G166" s="34"/>
      <c r="H166" s="35"/>
      <c r="I166" s="109" t="s">
        <v>88</v>
      </c>
      <c r="J166" s="109"/>
      <c r="K166" s="109"/>
      <c r="L166" s="37"/>
      <c r="M166" s="34"/>
      <c r="N166" s="34"/>
      <c r="O166" s="34"/>
      <c r="P166" s="34"/>
      <c r="Q166" s="34"/>
      <c r="R166" s="34"/>
      <c r="S166" s="34"/>
      <c r="T166" s="34"/>
      <c r="U166" s="34"/>
      <c r="V166" s="38"/>
      <c r="W166" s="334"/>
      <c r="X166" s="335"/>
      <c r="Y166" s="335"/>
      <c r="Z166" s="335"/>
      <c r="AA166" s="335"/>
      <c r="AB166" s="335"/>
      <c r="AC166" s="335"/>
      <c r="AD166" s="335"/>
      <c r="AE166" s="335"/>
      <c r="AF166" s="335"/>
      <c r="AG166" s="335"/>
      <c r="AH166" s="335"/>
      <c r="AI166" s="335"/>
      <c r="AJ166" s="335"/>
      <c r="AK166" s="335"/>
      <c r="AL166" s="335"/>
      <c r="AM166" s="335"/>
      <c r="AN166" s="335"/>
      <c r="AO166" s="335"/>
      <c r="AP166" s="335"/>
      <c r="AQ166" s="335"/>
      <c r="AR166" s="335"/>
      <c r="AS166" s="335"/>
      <c r="AT166" s="335"/>
      <c r="AU166" s="335"/>
      <c r="AV166" s="335"/>
      <c r="AW166" s="335"/>
      <c r="AX166" s="335"/>
      <c r="AY166" s="335"/>
      <c r="AZ166" s="335"/>
      <c r="BA166" s="335"/>
      <c r="BB166" s="335"/>
      <c r="BC166" s="335"/>
      <c r="BD166" s="335"/>
      <c r="BE166" s="335"/>
      <c r="BF166" s="335"/>
      <c r="BG166" s="335"/>
      <c r="BH166" s="335"/>
      <c r="BI166" s="335"/>
      <c r="BJ166" s="335"/>
      <c r="BK166" s="335"/>
      <c r="BL166" s="335"/>
      <c r="BM166" s="335"/>
      <c r="BN166" s="335"/>
      <c r="BO166" s="335"/>
      <c r="BP166" s="335"/>
      <c r="BQ166" s="335"/>
      <c r="BR166" s="335"/>
      <c r="BS166" s="335"/>
      <c r="BT166" s="335"/>
      <c r="BU166" s="335"/>
      <c r="BV166" s="335"/>
      <c r="BW166" s="335"/>
      <c r="BX166" s="335"/>
      <c r="BY166" s="335"/>
      <c r="BZ166" s="335"/>
      <c r="CA166" s="335"/>
      <c r="CB166" s="335"/>
      <c r="CC166" s="335"/>
      <c r="CD166" s="335"/>
      <c r="CE166" s="335"/>
      <c r="CF166" s="335"/>
      <c r="CG166" s="335"/>
      <c r="CH166" s="335"/>
      <c r="CI166" s="335"/>
      <c r="CJ166" s="335"/>
      <c r="CK166" s="335"/>
      <c r="CL166" s="335"/>
      <c r="CM166" s="335"/>
      <c r="CN166" s="335"/>
      <c r="CO166" s="335"/>
      <c r="CP166" s="335"/>
      <c r="CQ166" s="335"/>
      <c r="CR166" s="335"/>
      <c r="CS166" s="335"/>
      <c r="CT166" s="335"/>
      <c r="CU166" s="335"/>
      <c r="CV166" s="335"/>
      <c r="CW166" s="335"/>
      <c r="CX166" s="335"/>
      <c r="CY166" s="335"/>
      <c r="CZ166" s="335"/>
      <c r="DA166" s="335"/>
      <c r="DB166" s="335"/>
      <c r="DC166" s="335"/>
      <c r="DD166" s="335"/>
      <c r="DE166" s="335"/>
      <c r="DF166" s="335"/>
      <c r="DG166" s="335"/>
      <c r="DH166" s="335"/>
      <c r="DI166" s="335"/>
      <c r="DJ166" s="335"/>
      <c r="DK166" s="335"/>
      <c r="DL166" s="335"/>
      <c r="DM166" s="335"/>
      <c r="DN166" s="335"/>
      <c r="DO166" s="335"/>
      <c r="DP166" s="335"/>
      <c r="DQ166" s="335"/>
      <c r="DR166" s="335"/>
      <c r="DS166" s="335"/>
      <c r="DT166" s="335"/>
      <c r="DU166" s="335"/>
      <c r="DV166" s="335"/>
      <c r="DW166" s="335"/>
      <c r="DX166" s="335"/>
      <c r="DY166" s="335"/>
      <c r="DZ166" s="335"/>
      <c r="EA166" s="335"/>
      <c r="EB166" s="335"/>
      <c r="EC166" s="335"/>
      <c r="ED166" s="335"/>
      <c r="EE166" s="335"/>
      <c r="EF166" s="335"/>
      <c r="EG166" s="335"/>
      <c r="EH166" s="335"/>
      <c r="EI166" s="335"/>
      <c r="EJ166" s="335"/>
      <c r="EK166" s="335"/>
      <c r="EL166" s="335"/>
      <c r="EM166" s="335"/>
      <c r="EN166" s="335"/>
      <c r="EO166" s="335"/>
      <c r="EP166" s="335"/>
      <c r="EQ166" s="335"/>
      <c r="ER166" s="335"/>
      <c r="ES166" s="335"/>
      <c r="ET166" s="335"/>
      <c r="EU166" s="335"/>
      <c r="EV166" s="335"/>
      <c r="EW166" s="335"/>
      <c r="EX166" s="335"/>
      <c r="EY166" s="335"/>
      <c r="EZ166" s="335"/>
      <c r="FA166" s="335"/>
      <c r="FB166" s="335"/>
      <c r="FC166" s="335"/>
      <c r="FD166" s="335"/>
      <c r="FE166" s="335"/>
      <c r="FF166" s="335"/>
      <c r="FG166" s="335"/>
      <c r="FH166" s="335"/>
      <c r="FI166" s="335"/>
      <c r="FJ166" s="335"/>
      <c r="FK166" s="335"/>
      <c r="FL166" s="335"/>
      <c r="FM166" s="335"/>
      <c r="FN166" s="335"/>
      <c r="FO166" s="335"/>
      <c r="FP166" s="335"/>
      <c r="FQ166" s="335"/>
      <c r="FR166" s="335"/>
      <c r="FS166" s="335"/>
      <c r="FT166" s="335"/>
      <c r="FU166" s="335"/>
      <c r="FV166" s="335"/>
      <c r="FW166" s="335"/>
      <c r="FX166" s="335"/>
      <c r="FY166" s="335"/>
      <c r="FZ166" s="335"/>
      <c r="GA166" s="335"/>
      <c r="GB166" s="335"/>
      <c r="GC166" s="335"/>
      <c r="GD166" s="335"/>
      <c r="GE166" s="335"/>
      <c r="GF166" s="335"/>
      <c r="GG166" s="335"/>
      <c r="GH166" s="335"/>
      <c r="GI166" s="335"/>
      <c r="GJ166" s="335"/>
      <c r="GK166" s="335"/>
      <c r="GL166" s="335"/>
      <c r="GM166" s="335"/>
      <c r="GN166" s="335"/>
      <c r="GO166" s="335"/>
      <c r="GP166" s="335"/>
      <c r="GQ166" s="335"/>
      <c r="GR166" s="335"/>
      <c r="GS166" s="335"/>
      <c r="GT166" s="335"/>
      <c r="GU166" s="335"/>
      <c r="GV166" s="335"/>
      <c r="GW166" s="335"/>
      <c r="GX166" s="335"/>
      <c r="GY166" s="335"/>
      <c r="GZ166" s="335"/>
      <c r="HA166" s="335"/>
      <c r="HB166" s="335"/>
      <c r="HC166" s="335"/>
      <c r="HD166" s="335"/>
      <c r="HE166" s="335"/>
      <c r="HF166" s="335"/>
      <c r="HG166" s="335"/>
      <c r="HH166" s="335"/>
      <c r="HI166" s="335"/>
      <c r="HJ166" s="335"/>
      <c r="HK166" s="335"/>
      <c r="HL166" s="335"/>
      <c r="HM166" s="335"/>
      <c r="HN166" s="335"/>
      <c r="HO166" s="335"/>
      <c r="HP166" s="335"/>
      <c r="HQ166" s="335"/>
      <c r="HR166" s="335"/>
      <c r="HS166" s="335"/>
      <c r="HT166" s="335"/>
      <c r="HU166" s="335"/>
      <c r="HV166" s="335"/>
      <c r="HW166" s="335"/>
      <c r="HX166" s="335"/>
      <c r="HY166" s="335"/>
      <c r="HZ166" s="335"/>
      <c r="IA166" s="335"/>
      <c r="IB166" s="335"/>
      <c r="IC166" s="335"/>
      <c r="ID166" s="335"/>
      <c r="IE166" s="335"/>
      <c r="IF166" s="335"/>
      <c r="IG166" s="335"/>
      <c r="IH166" s="335"/>
      <c r="II166" s="335"/>
      <c r="IJ166" s="335"/>
      <c r="IK166" s="335"/>
      <c r="IL166" s="335"/>
      <c r="IM166" s="335"/>
      <c r="IN166" s="335"/>
      <c r="IO166" s="335"/>
      <c r="IP166" s="335"/>
      <c r="IQ166" s="335"/>
      <c r="IR166" s="335"/>
      <c r="IS166" s="335"/>
      <c r="IT166" s="335"/>
      <c r="IU166" s="335"/>
      <c r="IV166" s="335"/>
      <c r="IW166" s="335"/>
      <c r="IX166" s="335"/>
      <c r="IY166" s="335"/>
      <c r="IZ166" s="335"/>
      <c r="JA166" s="335"/>
      <c r="JB166" s="335"/>
      <c r="JC166" s="335"/>
      <c r="JD166" s="335"/>
      <c r="JE166" s="335"/>
      <c r="JF166" s="335"/>
      <c r="JG166" s="335"/>
      <c r="JH166" s="335"/>
      <c r="JI166" s="335"/>
      <c r="JJ166" s="335"/>
      <c r="JK166" s="335"/>
      <c r="JL166" s="335"/>
      <c r="JM166" s="335"/>
      <c r="JN166" s="335"/>
      <c r="JO166" s="335"/>
      <c r="JP166" s="335"/>
      <c r="JQ166" s="335"/>
      <c r="JR166" s="335"/>
      <c r="JS166" s="335"/>
      <c r="JT166" s="335"/>
      <c r="JU166" s="335"/>
      <c r="JV166" s="335"/>
      <c r="JW166" s="335"/>
      <c r="JX166" s="335"/>
      <c r="JY166" s="335"/>
      <c r="JZ166" s="335"/>
      <c r="KA166" s="335"/>
      <c r="KB166" s="335"/>
      <c r="KC166" s="335"/>
      <c r="KD166" s="335"/>
      <c r="KE166" s="335"/>
      <c r="KF166" s="335"/>
      <c r="KG166" s="335"/>
      <c r="KH166" s="335"/>
      <c r="KI166" s="335"/>
      <c r="KJ166" s="335"/>
      <c r="KK166" s="335"/>
      <c r="KL166" s="335"/>
      <c r="KM166" s="335"/>
      <c r="KN166" s="335"/>
      <c r="KO166" s="335"/>
      <c r="KP166" s="335"/>
      <c r="KQ166" s="335"/>
      <c r="KR166" s="335"/>
      <c r="KS166" s="335"/>
      <c r="KT166" s="335"/>
      <c r="KU166" s="335"/>
      <c r="KV166" s="335"/>
      <c r="KW166" s="335"/>
      <c r="KX166" s="335"/>
      <c r="KY166" s="335"/>
      <c r="KZ166" s="335"/>
      <c r="LA166" s="335"/>
      <c r="LB166" s="335"/>
      <c r="LC166" s="335"/>
      <c r="LD166" s="335"/>
      <c r="LE166" s="335"/>
      <c r="LF166" s="335"/>
      <c r="LG166" s="335"/>
      <c r="LH166" s="335"/>
      <c r="LI166" s="335"/>
      <c r="LJ166" s="335"/>
      <c r="LK166" s="335"/>
      <c r="LL166" s="335"/>
      <c r="LM166" s="335"/>
      <c r="LN166" s="335"/>
      <c r="LO166" s="335"/>
      <c r="LP166" s="335"/>
      <c r="LQ166" s="335"/>
      <c r="LR166" s="335"/>
      <c r="LS166" s="335"/>
      <c r="LT166" s="335"/>
      <c r="LU166" s="335"/>
      <c r="LV166" s="335"/>
      <c r="LW166" s="335"/>
      <c r="LX166" s="335"/>
      <c r="LY166" s="335"/>
      <c r="LZ166" s="335"/>
      <c r="MA166" s="335"/>
      <c r="MB166" s="335"/>
      <c r="MC166" s="335"/>
      <c r="MD166" s="335"/>
      <c r="ME166" s="335"/>
      <c r="MF166" s="335"/>
      <c r="MG166" s="335"/>
      <c r="MH166" s="335"/>
      <c r="MI166" s="335"/>
      <c r="MJ166" s="335"/>
      <c r="MK166" s="335"/>
      <c r="ML166" s="335"/>
      <c r="MM166" s="335"/>
      <c r="MN166" s="335"/>
      <c r="MO166" s="335"/>
      <c r="MP166" s="335"/>
      <c r="MQ166" s="335"/>
      <c r="MR166" s="335"/>
      <c r="MS166" s="335"/>
      <c r="MT166" s="335"/>
      <c r="MU166" s="335"/>
      <c r="MV166" s="335"/>
      <c r="MW166" s="335"/>
      <c r="MX166" s="335"/>
      <c r="MY166" s="335"/>
      <c r="MZ166" s="335"/>
      <c r="NA166" s="335"/>
      <c r="NB166" s="335"/>
      <c r="NC166" s="335"/>
      <c r="ND166" s="335"/>
      <c r="NE166" s="335"/>
      <c r="NF166" s="335"/>
      <c r="NG166" s="335"/>
      <c r="NH166" s="335"/>
      <c r="NI166" s="335"/>
      <c r="NJ166" s="335"/>
      <c r="NK166" s="335"/>
      <c r="NL166" s="335"/>
      <c r="NM166" s="335"/>
      <c r="NN166" s="335"/>
      <c r="NO166" s="335"/>
      <c r="NP166" s="335"/>
      <c r="NQ166" s="335"/>
      <c r="NR166" s="335"/>
      <c r="NS166" s="335"/>
      <c r="NT166" s="335"/>
      <c r="NU166" s="335"/>
      <c r="NV166" s="335"/>
      <c r="NW166" s="335"/>
      <c r="NX166" s="335"/>
      <c r="NY166" s="335"/>
      <c r="NZ166" s="335"/>
      <c r="OA166" s="335"/>
      <c r="OB166" s="335"/>
      <c r="OC166" s="335"/>
      <c r="OD166" s="335"/>
      <c r="OE166" s="335"/>
      <c r="OF166" s="335"/>
      <c r="OG166" s="335"/>
      <c r="OH166" s="335"/>
      <c r="OI166" s="335"/>
      <c r="OJ166" s="335"/>
      <c r="OK166" s="335"/>
      <c r="OL166" s="335"/>
      <c r="OM166" s="335"/>
      <c r="ON166" s="335"/>
      <c r="OO166" s="335"/>
      <c r="OP166" s="335"/>
      <c r="OQ166" s="335"/>
      <c r="OR166" s="335"/>
      <c r="OS166" s="335"/>
      <c r="OT166" s="335"/>
      <c r="OU166" s="335"/>
      <c r="OV166" s="335"/>
      <c r="OW166" s="335"/>
      <c r="OX166" s="335"/>
      <c r="OY166" s="335"/>
      <c r="OZ166" s="335"/>
      <c r="PA166" s="335"/>
      <c r="PB166" s="335"/>
      <c r="PC166" s="335"/>
      <c r="PD166" s="335"/>
      <c r="PE166" s="335"/>
      <c r="PF166" s="335"/>
      <c r="PG166" s="335"/>
      <c r="PH166" s="335"/>
      <c r="PI166" s="335"/>
      <c r="PJ166" s="335"/>
      <c r="PK166" s="335"/>
      <c r="PL166" s="335"/>
      <c r="PM166" s="335"/>
      <c r="PN166" s="335"/>
      <c r="PO166" s="335"/>
      <c r="PP166" s="335"/>
      <c r="PQ166" s="335"/>
      <c r="PR166" s="335"/>
      <c r="PS166" s="335"/>
      <c r="PT166" s="335"/>
      <c r="PU166" s="335"/>
      <c r="PV166" s="335"/>
      <c r="PW166" s="335"/>
      <c r="PX166" s="335"/>
      <c r="PY166" s="335"/>
      <c r="PZ166" s="335"/>
      <c r="QA166" s="335"/>
      <c r="QB166" s="335"/>
      <c r="QC166" s="335"/>
      <c r="QD166" s="335"/>
      <c r="QE166" s="335"/>
      <c r="QF166" s="335"/>
      <c r="QG166" s="335"/>
      <c r="QH166" s="335"/>
      <c r="QI166" s="335"/>
      <c r="QJ166" s="335"/>
      <c r="QK166" s="335"/>
      <c r="QL166" s="335"/>
      <c r="QM166" s="335"/>
      <c r="QN166" s="335"/>
      <c r="QO166" s="335"/>
      <c r="QP166" s="335"/>
      <c r="QQ166" s="335"/>
      <c r="QR166" s="335"/>
      <c r="QS166" s="335"/>
      <c r="QT166" s="335"/>
      <c r="QU166" s="335"/>
      <c r="QV166" s="335"/>
      <c r="QW166" s="335"/>
      <c r="QX166" s="335"/>
      <c r="QY166" s="335"/>
      <c r="QZ166" s="335"/>
      <c r="RA166" s="335"/>
      <c r="RB166" s="335"/>
      <c r="RC166" s="335"/>
      <c r="RD166" s="335"/>
      <c r="RE166" s="335"/>
      <c r="RF166" s="335"/>
      <c r="RG166" s="335"/>
      <c r="RH166" s="335"/>
      <c r="RI166" s="335"/>
      <c r="RJ166" s="335"/>
      <c r="RK166" s="335"/>
      <c r="RL166" s="335"/>
      <c r="RM166" s="335"/>
      <c r="RN166" s="335"/>
      <c r="RO166" s="335"/>
      <c r="RP166" s="335"/>
      <c r="RQ166" s="335"/>
      <c r="RR166" s="335"/>
      <c r="RS166" s="335"/>
      <c r="RT166" s="335"/>
      <c r="RU166" s="335"/>
      <c r="RV166" s="335"/>
      <c r="RW166" s="335"/>
      <c r="RX166" s="335"/>
      <c r="RY166" s="335"/>
      <c r="RZ166" s="335"/>
      <c r="SA166" s="335"/>
      <c r="SB166" s="335"/>
      <c r="SC166" s="335"/>
      <c r="SD166" s="335"/>
      <c r="SE166" s="335"/>
      <c r="SF166" s="335"/>
      <c r="SG166" s="335"/>
      <c r="SH166" s="335"/>
      <c r="SI166" s="335"/>
      <c r="SJ166" s="335"/>
      <c r="SK166" s="335"/>
      <c r="SL166" s="335"/>
      <c r="SM166" s="335"/>
      <c r="SN166" s="335"/>
      <c r="SO166" s="335"/>
      <c r="SP166" s="335"/>
      <c r="SQ166" s="335"/>
      <c r="SR166" s="335"/>
      <c r="SS166" s="335"/>
      <c r="ST166" s="335"/>
      <c r="SU166" s="335"/>
      <c r="SV166" s="335"/>
      <c r="SW166" s="335"/>
      <c r="SX166" s="335"/>
      <c r="SY166" s="335"/>
      <c r="SZ166" s="335"/>
      <c r="TA166" s="335"/>
      <c r="TB166" s="335"/>
      <c r="TC166" s="335"/>
      <c r="TD166" s="335"/>
      <c r="TE166" s="335"/>
      <c r="TF166" s="335"/>
      <c r="TG166" s="335"/>
      <c r="TH166" s="335"/>
      <c r="TI166" s="335"/>
      <c r="TJ166" s="335"/>
      <c r="TK166" s="335"/>
      <c r="TL166" s="335"/>
      <c r="TM166" s="335"/>
      <c r="TN166" s="335"/>
      <c r="TO166" s="335"/>
      <c r="TP166" s="335"/>
      <c r="TQ166" s="335"/>
      <c r="TR166" s="335"/>
      <c r="TS166" s="335"/>
      <c r="TT166" s="335"/>
      <c r="TU166" s="335"/>
      <c r="TV166" s="335"/>
      <c r="TW166" s="335"/>
      <c r="TX166" s="335"/>
      <c r="TY166" s="335"/>
      <c r="TZ166" s="335"/>
      <c r="UA166" s="335"/>
      <c r="UB166" s="335"/>
      <c r="UC166" s="335"/>
      <c r="UD166" s="335"/>
      <c r="UE166" s="335"/>
      <c r="UF166" s="335"/>
      <c r="UG166" s="335"/>
      <c r="UH166" s="335"/>
      <c r="UI166" s="335"/>
      <c r="UJ166" s="335"/>
      <c r="UK166" s="335"/>
      <c r="UL166" s="335"/>
      <c r="UM166" s="335"/>
      <c r="UN166" s="335"/>
      <c r="UO166" s="335"/>
      <c r="UP166" s="335"/>
      <c r="UQ166" s="335"/>
      <c r="UR166" s="335"/>
      <c r="US166" s="335"/>
      <c r="UT166" s="335"/>
      <c r="UU166" s="335"/>
      <c r="UV166" s="335"/>
      <c r="UW166" s="335"/>
      <c r="UX166" s="335"/>
      <c r="UY166" s="335"/>
      <c r="UZ166" s="335"/>
      <c r="VA166" s="335"/>
      <c r="VB166" s="335"/>
      <c r="VC166" s="335"/>
      <c r="VD166" s="335"/>
      <c r="VE166" s="335"/>
      <c r="VF166" s="335"/>
      <c r="VG166" s="335"/>
      <c r="VH166" s="335"/>
      <c r="VI166" s="335"/>
      <c r="VJ166" s="335"/>
      <c r="VK166" s="335"/>
      <c r="VL166" s="335"/>
      <c r="VM166" s="335"/>
      <c r="VN166" s="335"/>
      <c r="VO166" s="335"/>
      <c r="VP166" s="335"/>
      <c r="VQ166" s="335"/>
      <c r="VR166" s="335"/>
      <c r="VS166" s="335"/>
      <c r="VT166" s="335"/>
      <c r="VU166" s="335"/>
      <c r="VV166" s="335"/>
      <c r="VW166" s="335"/>
      <c r="VX166" s="335"/>
      <c r="VY166" s="335"/>
      <c r="VZ166" s="335"/>
      <c r="WA166" s="335"/>
      <c r="WB166" s="335"/>
      <c r="WC166" s="335"/>
      <c r="WD166" s="335"/>
      <c r="WE166" s="335"/>
      <c r="WF166" s="335"/>
      <c r="WG166" s="335"/>
      <c r="WH166" s="335"/>
      <c r="WI166" s="335"/>
      <c r="WJ166" s="335"/>
      <c r="WK166" s="335"/>
      <c r="WL166" s="335"/>
      <c r="WM166" s="335"/>
      <c r="WN166" s="335"/>
      <c r="WO166" s="335"/>
      <c r="WP166" s="335"/>
      <c r="WQ166" s="335"/>
      <c r="WR166" s="335"/>
      <c r="WS166" s="335"/>
      <c r="WT166" s="335"/>
      <c r="WU166" s="335"/>
      <c r="WV166" s="335"/>
      <c r="WW166" s="335"/>
      <c r="WX166" s="335"/>
      <c r="WY166" s="335"/>
      <c r="WZ166" s="335"/>
      <c r="XA166" s="335"/>
      <c r="XB166" s="335"/>
      <c r="XC166" s="335"/>
      <c r="XD166" s="335"/>
      <c r="XE166" s="335"/>
      <c r="XF166" s="335"/>
      <c r="XG166" s="335"/>
      <c r="XH166" s="335"/>
      <c r="XI166" s="335"/>
      <c r="XJ166" s="335"/>
      <c r="XK166" s="335"/>
      <c r="XL166" s="335"/>
      <c r="XM166" s="335"/>
      <c r="XN166" s="335"/>
      <c r="XO166" s="335"/>
      <c r="XP166" s="335"/>
      <c r="XQ166" s="335"/>
      <c r="XR166" s="335"/>
      <c r="XS166" s="335"/>
      <c r="XT166" s="335"/>
      <c r="XU166" s="335"/>
      <c r="XV166" s="335"/>
      <c r="XW166" s="335"/>
      <c r="XX166" s="335"/>
      <c r="XY166" s="335"/>
      <c r="XZ166" s="335"/>
      <c r="YA166" s="335"/>
      <c r="YB166" s="335"/>
      <c r="YC166" s="335"/>
      <c r="YD166" s="335"/>
      <c r="YE166" s="335"/>
      <c r="YF166" s="335"/>
      <c r="YG166" s="335"/>
      <c r="YH166" s="335"/>
      <c r="YI166" s="335"/>
      <c r="YJ166" s="335"/>
      <c r="YK166" s="335"/>
      <c r="YL166" s="335"/>
      <c r="YM166" s="335"/>
      <c r="YN166" s="335"/>
      <c r="YO166" s="335"/>
      <c r="YP166" s="335"/>
      <c r="YQ166" s="335"/>
      <c r="YR166" s="335"/>
      <c r="YS166" s="335"/>
      <c r="YT166" s="335"/>
      <c r="YU166" s="335"/>
      <c r="YV166" s="335"/>
      <c r="YW166" s="335"/>
      <c r="YX166" s="335"/>
      <c r="YY166" s="335"/>
      <c r="YZ166" s="335"/>
      <c r="ZA166" s="335"/>
      <c r="ZB166" s="335"/>
      <c r="ZC166" s="335"/>
      <c r="ZD166" s="335"/>
      <c r="ZE166" s="335"/>
      <c r="ZF166" s="335"/>
      <c r="ZG166" s="335"/>
      <c r="ZH166" s="335"/>
      <c r="ZI166" s="335"/>
      <c r="ZJ166" s="335"/>
      <c r="ZK166" s="335"/>
      <c r="ZL166" s="335"/>
      <c r="ZM166" s="335"/>
      <c r="ZN166" s="335"/>
      <c r="ZO166" s="335"/>
      <c r="ZP166" s="335"/>
      <c r="ZQ166" s="335"/>
      <c r="ZR166" s="335"/>
      <c r="ZS166" s="335"/>
      <c r="ZT166" s="335"/>
      <c r="ZU166" s="335"/>
      <c r="ZV166" s="335"/>
      <c r="ZW166" s="335"/>
      <c r="ZX166" s="335"/>
      <c r="ZY166" s="335"/>
      <c r="ZZ166" s="335"/>
      <c r="AAA166" s="335"/>
      <c r="AAB166" s="335"/>
      <c r="AAC166" s="335"/>
      <c r="AAD166" s="335"/>
      <c r="AAE166" s="335"/>
      <c r="AAF166" s="335"/>
      <c r="AAG166" s="335"/>
      <c r="AAH166" s="335"/>
      <c r="AAI166" s="335"/>
      <c r="AAJ166" s="335"/>
      <c r="AAK166" s="335"/>
      <c r="AAL166" s="335"/>
      <c r="AAM166" s="335"/>
      <c r="AAN166" s="335"/>
      <c r="AAO166" s="335"/>
      <c r="AAP166" s="335"/>
      <c r="AAQ166" s="335"/>
      <c r="AAR166" s="335"/>
      <c r="AAS166" s="335"/>
      <c r="AAT166" s="335"/>
      <c r="AAU166" s="335"/>
      <c r="AAV166" s="335"/>
      <c r="AAW166" s="335"/>
      <c r="AAX166" s="335"/>
      <c r="AAY166" s="335"/>
      <c r="AAZ166" s="335"/>
      <c r="ABA166" s="335"/>
      <c r="ABB166" s="335"/>
      <c r="ABC166" s="335"/>
      <c r="ABD166" s="335"/>
      <c r="ABE166" s="335"/>
      <c r="ABF166" s="335"/>
      <c r="ABG166" s="335"/>
      <c r="ABH166" s="335"/>
      <c r="ABI166" s="335"/>
      <c r="ABJ166" s="335"/>
      <c r="ABK166" s="335"/>
      <c r="ABL166" s="335"/>
      <c r="ABM166" s="335"/>
      <c r="ABN166" s="335"/>
      <c r="ABO166" s="335"/>
      <c r="ABP166" s="335"/>
      <c r="ABQ166" s="335"/>
      <c r="ABR166" s="335"/>
      <c r="ABS166" s="335"/>
      <c r="ABT166" s="335"/>
      <c r="ABU166" s="335"/>
      <c r="ABV166" s="335"/>
      <c r="ABW166" s="335"/>
      <c r="ABX166" s="335"/>
      <c r="ABY166" s="335"/>
      <c r="ABZ166" s="335"/>
      <c r="ACA166" s="335"/>
      <c r="ACB166" s="335"/>
      <c r="ACC166" s="335"/>
      <c r="ACD166" s="335"/>
      <c r="ACE166" s="335"/>
      <c r="ACF166" s="335"/>
      <c r="ACG166" s="335"/>
      <c r="ACH166" s="335"/>
      <c r="ACI166" s="335"/>
      <c r="ACJ166" s="335"/>
      <c r="ACK166" s="335"/>
      <c r="ACL166" s="335"/>
      <c r="ACM166" s="335"/>
      <c r="ACN166" s="335"/>
      <c r="ACO166" s="335"/>
      <c r="ACP166" s="335"/>
      <c r="ACQ166" s="335"/>
      <c r="ACR166" s="335"/>
      <c r="ACS166" s="335"/>
      <c r="ACT166" s="335"/>
      <c r="ACU166" s="335"/>
      <c r="ACV166" s="335"/>
      <c r="ACW166" s="335"/>
      <c r="ACX166" s="335"/>
      <c r="ACY166" s="335"/>
      <c r="ACZ166" s="335"/>
      <c r="ADA166" s="335"/>
      <c r="ADB166" s="335"/>
      <c r="ADC166" s="335"/>
      <c r="ADD166" s="335"/>
      <c r="ADE166" s="335"/>
      <c r="ADF166" s="335"/>
      <c r="ADG166" s="335"/>
      <c r="ADH166" s="335"/>
      <c r="ADI166" s="335"/>
      <c r="ADJ166" s="335"/>
      <c r="ADK166" s="335"/>
      <c r="ADL166" s="335"/>
      <c r="ADM166" s="335"/>
      <c r="ADN166" s="335"/>
      <c r="ADO166" s="335"/>
      <c r="ADP166" s="335"/>
      <c r="ADQ166" s="335"/>
      <c r="ADR166" s="335"/>
      <c r="ADS166" s="335"/>
      <c r="ADT166" s="335"/>
      <c r="ADU166" s="335"/>
      <c r="ADV166" s="335"/>
      <c r="ADW166" s="335"/>
      <c r="ADX166" s="335"/>
      <c r="ADY166" s="335"/>
      <c r="ADZ166" s="335"/>
      <c r="AEA166" s="335"/>
      <c r="AEB166" s="335"/>
      <c r="AEC166" s="335"/>
      <c r="AED166" s="335"/>
      <c r="AEE166" s="335"/>
      <c r="AEF166" s="335"/>
      <c r="AEG166" s="335"/>
      <c r="AEH166" s="335"/>
      <c r="AEI166" s="335"/>
      <c r="AEJ166" s="335"/>
      <c r="AEK166" s="335"/>
      <c r="AEL166" s="335"/>
      <c r="AEM166" s="335"/>
      <c r="AEN166" s="335"/>
      <c r="AEO166" s="335"/>
      <c r="AEP166" s="335"/>
      <c r="AEQ166" s="335"/>
      <c r="AER166" s="335"/>
      <c r="AES166" s="335"/>
      <c r="AET166" s="335"/>
      <c r="AEU166" s="335"/>
      <c r="AEV166" s="335"/>
      <c r="AEW166" s="335"/>
      <c r="AEX166" s="335"/>
      <c r="AEY166" s="335"/>
      <c r="AEZ166" s="335"/>
      <c r="AFA166" s="335"/>
      <c r="AFB166" s="335"/>
      <c r="AFC166" s="335"/>
      <c r="AFD166" s="335"/>
      <c r="AFE166" s="335"/>
      <c r="AFF166" s="335"/>
      <c r="AFG166" s="335"/>
      <c r="AFH166" s="335"/>
      <c r="AFI166" s="335"/>
      <c r="AFJ166" s="335"/>
      <c r="AFK166" s="335"/>
      <c r="AFL166" s="335"/>
      <c r="AFM166" s="335"/>
      <c r="AFN166" s="335"/>
      <c r="AFO166" s="335"/>
      <c r="AFP166" s="335"/>
      <c r="AFQ166" s="335"/>
      <c r="AFR166" s="335"/>
      <c r="AFS166" s="335"/>
      <c r="AFT166" s="335"/>
      <c r="AFU166" s="335"/>
      <c r="AFV166" s="335"/>
      <c r="AFW166" s="335"/>
      <c r="AFX166" s="335"/>
      <c r="AFY166" s="335"/>
      <c r="AFZ166" s="335"/>
      <c r="AGA166" s="335"/>
      <c r="AGB166" s="335"/>
      <c r="AGC166" s="335"/>
      <c r="AGD166" s="335"/>
      <c r="AGE166" s="335"/>
      <c r="AGF166" s="335"/>
      <c r="AGG166" s="335"/>
      <c r="AGH166" s="335"/>
      <c r="AGI166" s="335"/>
      <c r="AGJ166" s="335"/>
      <c r="AGK166" s="335"/>
      <c r="AGL166" s="335"/>
      <c r="AGM166" s="335"/>
      <c r="AGN166" s="335"/>
      <c r="AGO166" s="335"/>
      <c r="AGP166" s="335"/>
      <c r="AGQ166" s="335"/>
      <c r="AGR166" s="335"/>
      <c r="AGS166" s="335"/>
      <c r="AGT166" s="335"/>
      <c r="AGU166" s="335"/>
      <c r="AGV166" s="335"/>
      <c r="AGW166" s="335"/>
      <c r="AGX166" s="335"/>
      <c r="AGY166" s="335"/>
      <c r="AGZ166" s="335"/>
      <c r="AHA166" s="335"/>
      <c r="AHB166" s="335"/>
      <c r="AHC166" s="335"/>
      <c r="AHD166" s="335"/>
      <c r="AHE166" s="335"/>
      <c r="AHF166" s="335"/>
      <c r="AHG166" s="335"/>
      <c r="AHH166" s="335"/>
      <c r="AHI166" s="335"/>
      <c r="AHJ166" s="335"/>
      <c r="AHK166" s="335"/>
      <c r="AHL166" s="335"/>
      <c r="AHM166" s="335"/>
      <c r="AHN166" s="335"/>
      <c r="AHO166" s="335"/>
      <c r="AHP166" s="335"/>
      <c r="AHQ166" s="335"/>
      <c r="AHR166" s="335"/>
      <c r="AHS166" s="335"/>
      <c r="AHT166" s="335"/>
      <c r="AHU166" s="335"/>
      <c r="AHV166" s="335"/>
      <c r="AHW166" s="335"/>
      <c r="AHX166" s="335"/>
      <c r="AHY166" s="335"/>
      <c r="AHZ166" s="335"/>
      <c r="AIA166" s="335"/>
      <c r="AIB166" s="335"/>
      <c r="AIC166" s="335"/>
      <c r="AID166" s="335"/>
      <c r="AIE166" s="335"/>
      <c r="AIF166" s="335"/>
      <c r="AIG166" s="335"/>
      <c r="AIH166" s="335"/>
      <c r="AII166" s="335"/>
      <c r="AIJ166" s="335"/>
      <c r="AIK166" s="335"/>
      <c r="AIL166" s="335"/>
      <c r="AIM166" s="335"/>
      <c r="AIN166" s="335"/>
      <c r="AIO166" s="335"/>
      <c r="AIP166" s="335"/>
      <c r="AIQ166" s="335"/>
      <c r="AIR166" s="335"/>
      <c r="AIS166" s="335"/>
      <c r="AIT166" s="335"/>
      <c r="AIU166" s="335"/>
      <c r="AIV166" s="335"/>
      <c r="AIW166" s="335"/>
      <c r="AIX166" s="335"/>
      <c r="AIY166" s="335"/>
      <c r="AIZ166" s="335"/>
      <c r="AJA166" s="335"/>
      <c r="AJB166" s="335"/>
      <c r="AJC166" s="335"/>
      <c r="AJD166" s="335"/>
      <c r="AJE166" s="335"/>
      <c r="AJF166" s="335"/>
      <c r="AJG166" s="335"/>
      <c r="AJH166" s="335"/>
      <c r="AJI166" s="335"/>
      <c r="AJJ166" s="335"/>
      <c r="AJK166" s="335"/>
      <c r="AJL166" s="335"/>
      <c r="AJM166" s="335"/>
      <c r="AJN166" s="335"/>
      <c r="AJO166" s="335"/>
      <c r="AJP166" s="335"/>
      <c r="AJQ166" s="335"/>
      <c r="AJR166" s="335"/>
      <c r="AJS166" s="335"/>
      <c r="AJT166" s="335"/>
      <c r="AJU166" s="335"/>
      <c r="AJV166" s="335"/>
      <c r="AJW166" s="335"/>
      <c r="AJX166" s="335"/>
      <c r="AJY166" s="335"/>
      <c r="AJZ166" s="335"/>
      <c r="AKA166" s="335"/>
      <c r="AKB166" s="335"/>
      <c r="AKC166" s="335"/>
      <c r="AKD166" s="335"/>
      <c r="AKE166" s="335"/>
      <c r="AKF166" s="335"/>
      <c r="AKG166" s="335"/>
      <c r="AKH166" s="335"/>
      <c r="AKI166" s="335"/>
      <c r="AKJ166" s="335"/>
      <c r="AKK166" s="335"/>
      <c r="AKL166" s="335"/>
      <c r="AKM166" s="335"/>
      <c r="AKN166" s="335"/>
      <c r="AKO166" s="335"/>
      <c r="AKP166" s="335"/>
      <c r="AKQ166" s="335"/>
      <c r="AKR166" s="335"/>
      <c r="AKS166" s="335"/>
      <c r="AKT166" s="335"/>
      <c r="AKU166" s="335"/>
      <c r="AKV166" s="335"/>
      <c r="AKW166" s="335"/>
      <c r="AKX166" s="335"/>
      <c r="AKY166" s="335"/>
      <c r="AKZ166" s="335"/>
      <c r="ALA166" s="335"/>
      <c r="ALB166" s="335"/>
      <c r="ALC166" s="335"/>
      <c r="ALD166" s="335"/>
      <c r="ALE166" s="335"/>
      <c r="ALF166" s="335"/>
      <c r="ALG166" s="335"/>
      <c r="ALH166" s="335"/>
      <c r="ALI166" s="335"/>
      <c r="ALJ166" s="335"/>
      <c r="ALK166" s="335"/>
      <c r="ALL166" s="335"/>
      <c r="ALM166" s="335"/>
      <c r="ALN166" s="335"/>
      <c r="ALO166" s="335"/>
      <c r="ALP166" s="335"/>
      <c r="ALQ166" s="335"/>
      <c r="ALR166" s="335"/>
      <c r="ALS166" s="335"/>
      <c r="ALT166" s="335"/>
      <c r="ALU166" s="335"/>
      <c r="ALV166" s="335"/>
      <c r="ALW166" s="335"/>
      <c r="ALX166" s="335"/>
      <c r="ALY166" s="335"/>
      <c r="ALZ166" s="335"/>
      <c r="AMA166" s="335"/>
      <c r="AMB166" s="335"/>
      <c r="AMC166" s="335"/>
      <c r="AMD166" s="335"/>
      <c r="AME166" s="335"/>
      <c r="AMF166" s="335"/>
      <c r="AMG166" s="335"/>
      <c r="AMH166" s="335"/>
      <c r="AMI166" s="335"/>
      <c r="AMJ166" s="335"/>
    </row>
    <row ht="25.149999999999999" customHeight="1" r="167">
      <c r="A167" s="336"/>
      <c r="B167" s="299"/>
      <c r="C167" s="40"/>
      <c r="D167" s="40"/>
      <c r="E167" s="41"/>
      <c r="F167" s="42" t="s">
        <v>13</v>
      </c>
      <c r="G167" s="42"/>
      <c r="H167" s="43"/>
      <c r="I167" s="44" t="s">
        <v>14</v>
      </c>
      <c r="J167" s="337"/>
      <c r="K167" s="338" t="s">
        <v>15</v>
      </c>
      <c r="L167" s="47"/>
      <c r="M167" s="48"/>
      <c r="N167" s="48"/>
      <c r="O167" s="49" t="s">
        <v>16</v>
      </c>
      <c r="P167" s="49"/>
      <c r="Q167" s="49"/>
      <c r="R167" s="49"/>
      <c r="S167" s="49"/>
      <c r="T167" s="49"/>
      <c r="U167" s="50"/>
      <c r="V167" s="51" t="s">
        <v>17</v>
      </c>
      <c r="W167" s="32"/>
    </row>
    <row ht="15" customHeight="1" r="168">
      <c r="A168" s="300" t="s">
        <v>111</v>
      </c>
      <c r="B168" s="301"/>
      <c r="C168" s="55" t="s">
        <v>19</v>
      </c>
      <c r="D168" s="68" t="s">
        <v>25</v>
      </c>
      <c r="E168" s="163" t="s">
        <v>76</v>
      </c>
      <c r="F168" s="79" t="s">
        <v>37</v>
      </c>
      <c r="G168" s="79"/>
      <c r="H168" s="59"/>
      <c r="I168" s="339">
        <v>0.20000000000000001</v>
      </c>
      <c r="J168" s="61"/>
      <c r="K168" s="304">
        <v>2</v>
      </c>
      <c r="L168" s="63"/>
      <c r="M168" s="39"/>
      <c r="N168" s="64"/>
      <c r="O168" s="168" t="s">
        <v>77</v>
      </c>
      <c r="P168" s="168"/>
      <c r="Q168" s="168"/>
      <c r="R168" s="168"/>
      <c r="S168" s="168"/>
      <c r="T168" s="168"/>
      <c r="U168" s="66"/>
      <c r="V168" s="67" t="s">
        <v>24</v>
      </c>
      <c r="W168" s="32"/>
    </row>
    <row ht="15" customHeight="1" r="169">
      <c r="A169" s="300"/>
      <c r="B169" s="301"/>
      <c r="C169" s="55"/>
      <c r="D169" s="68"/>
      <c r="E169" s="163"/>
      <c r="F169" s="79"/>
      <c r="G169" s="79"/>
      <c r="H169" s="59"/>
      <c r="I169" s="339"/>
      <c r="J169" s="61"/>
      <c r="K169" s="304"/>
      <c r="L169" s="63"/>
      <c r="M169" s="39"/>
      <c r="N169" s="64"/>
      <c r="O169" s="168"/>
      <c r="P169" s="168"/>
      <c r="Q169" s="168"/>
      <c r="R169" s="168"/>
      <c r="S169" s="168"/>
      <c r="T169" s="168"/>
      <c r="U169" s="66"/>
      <c r="V169" s="67"/>
      <c r="W169" s="32"/>
    </row>
    <row ht="12" customHeight="1" r="170">
      <c r="A170" s="300"/>
      <c r="B170" s="301"/>
      <c r="C170" s="55"/>
      <c r="D170" s="68" t="s">
        <v>90</v>
      </c>
      <c r="E170" s="69" t="s">
        <v>26</v>
      </c>
      <c r="F170" s="201"/>
      <c r="G170" s="201"/>
      <c r="H170" s="59"/>
      <c r="I170" s="340"/>
      <c r="J170" s="61"/>
      <c r="K170" s="341"/>
      <c r="L170" s="63"/>
      <c r="M170" s="39"/>
      <c r="N170" s="64"/>
      <c r="O170" s="168" t="s">
        <v>23</v>
      </c>
      <c r="P170" s="168"/>
      <c r="Q170" s="168"/>
      <c r="R170" s="168"/>
      <c r="S170" s="168"/>
      <c r="T170" s="168"/>
      <c r="U170" s="66"/>
      <c r="V170" s="67"/>
      <c r="W170" s="32"/>
    </row>
    <row ht="12" customHeight="1" r="171">
      <c r="A171" s="300"/>
      <c r="B171" s="301"/>
      <c r="C171" s="55"/>
      <c r="D171" s="68"/>
      <c r="E171" s="69"/>
      <c r="F171" s="201"/>
      <c r="G171" s="201"/>
      <c r="H171" s="59"/>
      <c r="I171" s="340"/>
      <c r="J171" s="61"/>
      <c r="K171" s="341"/>
      <c r="L171" s="63"/>
      <c r="M171" s="39"/>
      <c r="N171" s="64"/>
      <c r="O171" s="168"/>
      <c r="P171" s="168"/>
      <c r="Q171" s="168"/>
      <c r="R171" s="168"/>
      <c r="S171" s="168"/>
      <c r="T171" s="168"/>
      <c r="U171" s="66"/>
      <c r="V171" s="67"/>
      <c r="W171" s="32"/>
    </row>
    <row ht="12" customHeight="1" r="172">
      <c r="A172" s="300"/>
      <c r="B172" s="301"/>
      <c r="C172" s="55"/>
      <c r="D172" s="68"/>
      <c r="E172" s="69"/>
      <c r="F172" s="201"/>
      <c r="G172" s="201"/>
      <c r="H172" s="59"/>
      <c r="I172" s="340"/>
      <c r="J172" s="61"/>
      <c r="K172" s="341"/>
      <c r="L172" s="63"/>
      <c r="M172" s="39"/>
      <c r="N172" s="64"/>
      <c r="O172" s="168"/>
      <c r="P172" s="168"/>
      <c r="Q172" s="168"/>
      <c r="R172" s="168"/>
      <c r="S172" s="168"/>
      <c r="T172" s="168"/>
      <c r="U172" s="66"/>
      <c r="V172" s="67"/>
      <c r="W172" s="32"/>
    </row>
    <row ht="46.149999999999999" customHeight="1" r="173">
      <c r="A173" s="300"/>
      <c r="B173" s="301"/>
      <c r="C173" s="55"/>
      <c r="D173" s="68" t="s">
        <v>67</v>
      </c>
      <c r="E173" s="163"/>
      <c r="F173" s="70" t="s">
        <v>112</v>
      </c>
      <c r="G173" s="70"/>
      <c r="H173" s="59"/>
      <c r="I173" s="202">
        <v>0.29999999999999999</v>
      </c>
      <c r="J173" s="61"/>
      <c r="K173" s="304">
        <v>3</v>
      </c>
      <c r="L173" s="63"/>
      <c r="M173" s="39"/>
      <c r="N173" s="64"/>
      <c r="O173" s="322" t="s">
        <v>23</v>
      </c>
      <c r="P173" s="322"/>
      <c r="Q173" s="322"/>
      <c r="R173" s="322"/>
      <c r="S173" s="322"/>
      <c r="T173" s="322"/>
      <c r="U173" s="66"/>
      <c r="V173" s="67"/>
      <c r="W173" s="32"/>
    </row>
    <row ht="12.949999999999999" customHeight="1" r="174">
      <c r="A174" s="300"/>
      <c r="B174" s="301"/>
      <c r="C174" s="55"/>
      <c r="D174" s="68" t="s">
        <v>104</v>
      </c>
      <c r="E174" s="69" t="s">
        <v>26</v>
      </c>
      <c r="F174" s="70" t="s">
        <v>23</v>
      </c>
      <c r="G174" s="70"/>
      <c r="H174" s="59"/>
      <c r="I174" s="274"/>
      <c r="J174" s="61"/>
      <c r="K174" s="312"/>
      <c r="L174" s="63"/>
      <c r="M174" s="39"/>
      <c r="N174" s="64"/>
      <c r="O174" s="168" t="s">
        <v>23</v>
      </c>
      <c r="P174" s="168"/>
      <c r="Q174" s="168"/>
      <c r="R174" s="168"/>
      <c r="S174" s="168"/>
      <c r="T174" s="168"/>
      <c r="U174" s="66"/>
      <c r="V174" s="67"/>
      <c r="W174" s="32"/>
    </row>
    <row ht="12.949999999999999" customHeight="1" r="175">
      <c r="A175" s="313" t="s">
        <v>30</v>
      </c>
      <c r="B175" s="301"/>
      <c r="C175" s="55"/>
      <c r="D175" s="68"/>
      <c r="E175" s="69"/>
      <c r="F175" s="70"/>
      <c r="G175" s="70"/>
      <c r="H175" s="59"/>
      <c r="I175" s="274"/>
      <c r="J175" s="61"/>
      <c r="K175" s="312"/>
      <c r="L175" s="63"/>
      <c r="M175" s="39"/>
      <c r="N175" s="64"/>
      <c r="O175" s="168"/>
      <c r="P175" s="168"/>
      <c r="Q175" s="168"/>
      <c r="R175" s="168"/>
      <c r="S175" s="168"/>
      <c r="T175" s="168"/>
      <c r="U175" s="66"/>
      <c r="V175" s="67"/>
      <c r="W175" s="32"/>
    </row>
    <row ht="15" customHeight="1" r="176">
      <c r="A176" s="342" t="s">
        <v>113</v>
      </c>
      <c r="B176" s="301"/>
      <c r="C176" s="90"/>
      <c r="D176" s="101"/>
      <c r="E176" s="91"/>
      <c r="F176" s="92"/>
      <c r="G176" s="92"/>
      <c r="H176" s="93"/>
      <c r="I176" s="277"/>
      <c r="J176" s="95"/>
      <c r="K176" s="234"/>
      <c r="L176" s="97"/>
      <c r="M176" s="98"/>
      <c r="N176" s="98"/>
      <c r="O176" s="99"/>
      <c r="P176" s="99"/>
      <c r="Q176" s="99"/>
      <c r="R176" s="99"/>
      <c r="S176" s="99"/>
      <c r="T176" s="92"/>
      <c r="U176" s="100"/>
      <c r="V176" s="67"/>
      <c r="W176" s="32"/>
    </row>
    <row ht="16.149999999999999" customHeight="1" r="177">
      <c r="A177" s="342"/>
      <c r="B177" s="301"/>
      <c r="C177" s="101"/>
      <c r="D177" s="101"/>
      <c r="E177" s="102"/>
      <c r="F177" s="103"/>
      <c r="G177" s="103"/>
      <c r="H177" s="104"/>
      <c r="I177" s="106"/>
      <c r="J177" s="106"/>
      <c r="K177" s="220"/>
      <c r="L177" s="108"/>
      <c r="M177" s="98"/>
      <c r="N177" s="104"/>
      <c r="O177" s="109" t="s">
        <v>32</v>
      </c>
      <c r="P177" s="109"/>
      <c r="Q177" s="109"/>
      <c r="R177" s="109"/>
      <c r="S177" s="103"/>
      <c r="T177" s="103"/>
      <c r="U177" s="100"/>
      <c r="V177" s="67"/>
      <c r="W177" s="32"/>
    </row>
    <row ht="30" customHeight="1" r="178">
      <c r="A178" s="342"/>
      <c r="B178" s="301"/>
      <c r="C178" s="110"/>
      <c r="D178" s="110"/>
      <c r="E178" s="111"/>
      <c r="F178" s="42" t="s">
        <v>13</v>
      </c>
      <c r="G178" s="42" t="s">
        <v>33</v>
      </c>
      <c r="H178" s="112"/>
      <c r="I178" s="279"/>
      <c r="J178" s="114"/>
      <c r="K178" s="221"/>
      <c r="L178" s="116"/>
      <c r="M178" s="98"/>
      <c r="N178" s="43"/>
      <c r="O178" s="44" t="s">
        <v>14</v>
      </c>
      <c r="P178" s="45"/>
      <c r="Q178" s="117" t="s">
        <v>15</v>
      </c>
      <c r="R178" s="47"/>
      <c r="S178" s="98"/>
      <c r="T178" s="118" t="s">
        <v>16</v>
      </c>
      <c r="U178" s="100"/>
      <c r="V178" s="67"/>
      <c r="W178" s="32"/>
    </row>
    <row ht="30" customHeight="1" r="179">
      <c r="A179" s="342"/>
      <c r="B179" s="301"/>
      <c r="C179" s="55" t="s">
        <v>34</v>
      </c>
      <c r="D179" s="222" t="str">
        <f>D168</f>
        <v>Grammaire</v>
      </c>
      <c r="E179" s="282" t="s">
        <v>76</v>
      </c>
      <c r="F179" s="127" t="s">
        <v>37</v>
      </c>
      <c r="G179" s="128" t="s">
        <v>114</v>
      </c>
      <c r="H179" s="59"/>
      <c r="I179" s="126">
        <v>0.17000000000000001</v>
      </c>
      <c r="J179" s="61"/>
      <c r="K179" s="124">
        <f ref="K179:K181" si="2" t="shared">I179*10</f>
        <v>1.7000000000000002</v>
      </c>
      <c r="L179" s="63"/>
      <c r="M179" s="39"/>
      <c r="N179" s="125"/>
      <c r="O179" s="126">
        <v>0.33000000000000002</v>
      </c>
      <c r="P179" s="223"/>
      <c r="Q179" s="124">
        <f ref="Q179:Q181" si="3" t="shared">O179*10</f>
        <v>3.3000000000000003</v>
      </c>
      <c r="R179" s="63"/>
      <c r="S179" s="39"/>
      <c r="T179" s="168" t="s">
        <v>77</v>
      </c>
      <c r="U179" s="327"/>
      <c r="V179" s="67"/>
      <c r="W179" s="32"/>
    </row>
    <row ht="30" customHeight="1" r="180">
      <c r="A180" s="342"/>
      <c r="B180" s="301"/>
      <c r="C180" s="55"/>
      <c r="D180" s="222" t="s">
        <v>90</v>
      </c>
      <c r="E180" s="163" t="s">
        <v>115</v>
      </c>
      <c r="F180" s="120" t="s">
        <v>116</v>
      </c>
      <c r="G180" s="128" t="s">
        <v>114</v>
      </c>
      <c r="H180" s="59"/>
      <c r="I180" s="129">
        <v>0.17000000000000001</v>
      </c>
      <c r="J180" s="61"/>
      <c r="K180" s="130">
        <f si="2" t="shared"/>
        <v>1.7000000000000002</v>
      </c>
      <c r="L180" s="63"/>
      <c r="M180" s="39"/>
      <c r="N180" s="125"/>
      <c r="O180" s="129">
        <v>0.33000000000000002</v>
      </c>
      <c r="P180" s="223"/>
      <c r="Q180" s="130">
        <f si="3" t="shared"/>
        <v>3.3000000000000003</v>
      </c>
      <c r="R180" s="63"/>
      <c r="S180" s="39"/>
      <c r="T180" s="343" t="s">
        <v>117</v>
      </c>
      <c r="U180" s="327"/>
      <c r="V180" s="67"/>
      <c r="W180" s="32"/>
    </row>
    <row ht="30" customHeight="1" r="181">
      <c r="A181" s="342"/>
      <c r="B181" s="301"/>
      <c r="C181" s="55"/>
      <c r="D181" s="68" t="s">
        <v>104</v>
      </c>
      <c r="E181" s="163" t="s">
        <v>118</v>
      </c>
      <c r="F181" s="120" t="s">
        <v>109</v>
      </c>
      <c r="G181" s="128" t="s">
        <v>114</v>
      </c>
      <c r="H181" s="59"/>
      <c r="I181" s="228">
        <v>0.16</v>
      </c>
      <c r="J181" s="61"/>
      <c r="K181" s="130">
        <f si="2" t="shared"/>
        <v>1.6000000000000001</v>
      </c>
      <c r="L181" s="63"/>
      <c r="M181" s="39"/>
      <c r="N181" s="125"/>
      <c r="O181" s="228">
        <v>0.34000000000000002</v>
      </c>
      <c r="P181" s="223"/>
      <c r="Q181" s="130">
        <f si="3" t="shared"/>
        <v>3.4000000000000004</v>
      </c>
      <c r="R181" s="63"/>
      <c r="S181" s="39"/>
      <c r="T181" s="343" t="s">
        <v>119</v>
      </c>
      <c r="U181" s="327"/>
      <c r="V181" s="67"/>
      <c r="W181" s="32"/>
    </row>
    <row ht="15" customHeight="1" r="182">
      <c r="A182" s="342"/>
      <c r="B182" s="317"/>
      <c r="C182" s="133"/>
      <c r="D182" s="230"/>
      <c r="E182" s="135" t="str">
        <f>IF(SUM(I168:I181)=1,"","le total des pourcentages est différent de 100")</f>
        <v/>
      </c>
      <c r="F182" s="136"/>
      <c r="G182" s="136"/>
      <c r="H182" s="137"/>
      <c r="I182" s="141">
        <f>SUM(I168:I181)</f>
        <v>1</v>
      </c>
      <c r="J182" s="95"/>
      <c r="K182" s="139">
        <f>SUM(K168:K181)</f>
        <v>10</v>
      </c>
      <c r="L182" s="140"/>
      <c r="M182" s="132"/>
      <c r="N182" s="137"/>
      <c r="O182" s="138">
        <f>SUM(O179:O181)</f>
        <v>1</v>
      </c>
      <c r="P182" s="233"/>
      <c r="Q182" s="142">
        <f>SUM(Q179:Q181)</f>
        <v>10</v>
      </c>
      <c r="R182" s="140"/>
      <c r="S182" s="132"/>
      <c r="T182" s="329" t="str">
        <f>IF(SUM(O179:O181)=1,"","le total des pourcentages est différent de 100")</f>
        <v/>
      </c>
      <c r="U182" s="132"/>
      <c r="V182" s="144"/>
      <c r="W182" s="32"/>
    </row>
    <row ht="13.5" customHeight="1" r="183">
      <c r="A183" s="342"/>
      <c r="B183" s="318"/>
      <c r="C183" s="98"/>
      <c r="D183" s="39"/>
      <c r="E183" s="198"/>
      <c r="F183" s="147"/>
      <c r="G183" s="147"/>
      <c r="H183" s="148"/>
      <c r="I183" s="108"/>
      <c r="J183" s="108"/>
      <c r="K183" s="108"/>
      <c r="L183" s="108"/>
      <c r="M183" s="98"/>
      <c r="N183" s="148"/>
      <c r="O183" s="108"/>
      <c r="P183" s="108"/>
      <c r="Q183" s="108"/>
      <c r="R183" s="108"/>
      <c r="S183" s="98"/>
      <c r="T183" s="98"/>
      <c r="U183" s="98"/>
      <c r="V183" s="149"/>
      <c r="W183" s="32"/>
    </row>
    <row ht="9.9499999999999993" customHeight="1" r="184">
      <c r="A184" s="330"/>
      <c r="B184" s="331"/>
      <c r="C184" s="151"/>
      <c r="D184" s="152"/>
      <c r="E184" s="153"/>
      <c r="F184" s="154"/>
      <c r="G184" s="154"/>
      <c r="H184" s="154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5"/>
      <c r="W184" s="344"/>
    </row>
    <row ht="14.25" customHeight="1" r="185">
      <c r="A185" s="345"/>
      <c r="B185" s="345"/>
      <c r="C185" s="345"/>
      <c r="D185" s="346"/>
      <c r="E185" s="346"/>
      <c r="F185" s="345"/>
      <c r="G185" s="345"/>
      <c r="H185" s="345"/>
      <c r="I185" s="345"/>
      <c r="J185" s="345"/>
      <c r="K185" s="345"/>
      <c r="L185" s="345"/>
      <c r="M185" s="345"/>
      <c r="N185" s="345"/>
      <c r="O185" s="345"/>
      <c r="P185" s="345"/>
      <c r="Q185" s="345"/>
      <c r="R185" s="345"/>
      <c r="S185" s="345"/>
      <c r="T185" s="345"/>
      <c r="U185" s="345"/>
      <c r="V185" s="345"/>
      <c r="W185" s="347"/>
    </row>
  </sheetData>
  <mergeCells count="281">
    <mergeCell ref="C1:V1"/>
    <mergeCell ref="C6:I6"/>
    <mergeCell ref="A7:A9"/>
    <mergeCell ref="B7:V7"/>
    <mergeCell ref="I8:K8"/>
    <mergeCell ref="F9:G9"/>
    <mergeCell ref="O9:T9"/>
    <mergeCell ref="A10:A13"/>
    <mergeCell ref="B10:B18"/>
    <mergeCell ref="C10:C14"/>
    <mergeCell ref="F10:G10"/>
    <mergeCell ref="O10:T10"/>
    <mergeCell ref="V10:V19"/>
    <mergeCell ref="D11:D12"/>
    <mergeCell ref="E11:E12"/>
    <mergeCell ref="F11:G12"/>
    <mergeCell ref="I11:I12"/>
    <mergeCell ref="K11:K12"/>
    <mergeCell ref="O11:T12"/>
    <mergeCell ref="D13:D14"/>
    <mergeCell ref="E13:E14"/>
    <mergeCell ref="F13:G14"/>
    <mergeCell ref="I13:I14"/>
    <mergeCell ref="K13:K14"/>
    <mergeCell ref="O13:T14"/>
    <mergeCell ref="A15:A22"/>
    <mergeCell ref="O16:R16"/>
    <mergeCell ref="C18:C19"/>
    <mergeCell ref="A25:A27"/>
    <mergeCell ref="B25:V25"/>
    <mergeCell ref="I26:K26"/>
    <mergeCell ref="F27:G27"/>
    <mergeCell ref="O27:T27"/>
    <mergeCell ref="A28:A30"/>
    <mergeCell ref="B28:B35"/>
    <mergeCell ref="V28:V35"/>
    <mergeCell ref="C28:D31"/>
    <mergeCell ref="E28:E31"/>
    <mergeCell ref="F28:G31"/>
    <mergeCell ref="I28:I31"/>
    <mergeCell ref="K28:K31"/>
    <mergeCell ref="O28:T31"/>
    <mergeCell ref="A32:A38"/>
    <mergeCell ref="O33:Q33"/>
    <mergeCell ref="S34:T34"/>
    <mergeCell ref="C35:D35"/>
    <mergeCell ref="S35:T35"/>
    <mergeCell ref="A40:A42"/>
    <mergeCell ref="B40:V40"/>
    <mergeCell ref="I41:K41"/>
    <mergeCell ref="F42:G42"/>
    <mergeCell ref="O42:T42"/>
    <mergeCell ref="B43:B48"/>
    <mergeCell ref="C43:D43"/>
    <mergeCell ref="F43:G43"/>
    <mergeCell ref="O43:T43"/>
    <mergeCell ref="V43:V48"/>
    <mergeCell ref="A44:A51"/>
    <mergeCell ref="O46:Q46"/>
    <mergeCell ref="S47:T47"/>
    <mergeCell ref="C48:D48"/>
    <mergeCell ref="S48:T48"/>
    <mergeCell ref="A53:A55"/>
    <mergeCell ref="B53:V53"/>
    <mergeCell ref="I54:K54"/>
    <mergeCell ref="F55:G55"/>
    <mergeCell ref="O55:T55"/>
    <mergeCell ref="A56:A61"/>
    <mergeCell ref="B56:B66"/>
    <mergeCell ref="C56:C62"/>
    <mergeCell ref="D56:D57"/>
    <mergeCell ref="E56:E57"/>
    <mergeCell ref="F56:G57"/>
    <mergeCell ref="I56:I57"/>
    <mergeCell ref="K56:K57"/>
    <mergeCell ref="O56:T57"/>
    <mergeCell ref="V56:V69"/>
    <mergeCell ref="D58:D59"/>
    <mergeCell ref="E58:E59"/>
    <mergeCell ref="F58:G59"/>
    <mergeCell ref="I58:I59"/>
    <mergeCell ref="K58:K59"/>
    <mergeCell ref="O58:T59"/>
    <mergeCell ref="F60:G60"/>
    <mergeCell ref="D61:D62"/>
    <mergeCell ref="E61:E62"/>
    <mergeCell ref="F61:G62"/>
    <mergeCell ref="I61:I62"/>
    <mergeCell ref="K61:K62"/>
    <mergeCell ref="O61:T62"/>
    <mergeCell ref="A63:A72"/>
    <mergeCell ref="O64:R64"/>
    <mergeCell ref="C66:C69"/>
    <mergeCell ref="A74:A76"/>
    <mergeCell ref="B74:V74"/>
    <mergeCell ref="I75:K75"/>
    <mergeCell ref="F76:G76"/>
    <mergeCell ref="O76:T76"/>
    <mergeCell ref="V77:V85"/>
    <mergeCell ref="A77:A79"/>
    <mergeCell ref="B77:B84"/>
    <mergeCell ref="C77:C80"/>
    <mergeCell ref="D77:D78"/>
    <mergeCell ref="E77:E78"/>
    <mergeCell ref="F77:G78"/>
    <mergeCell ref="I77:I78"/>
    <mergeCell ref="K77:K78"/>
    <mergeCell ref="O77:T78"/>
    <mergeCell ref="D79:D80"/>
    <mergeCell ref="E79:E80"/>
    <mergeCell ref="F79:G80"/>
    <mergeCell ref="I79:I80"/>
    <mergeCell ref="K79:K80"/>
    <mergeCell ref="O79:T80"/>
    <mergeCell ref="A81:A88"/>
    <mergeCell ref="O82:R82"/>
    <mergeCell ref="C84:C85"/>
    <mergeCell ref="A93:A95"/>
    <mergeCell ref="B93:V93"/>
    <mergeCell ref="I94:K94"/>
    <mergeCell ref="F95:G95"/>
    <mergeCell ref="O95:T95"/>
    <mergeCell ref="A96:A104"/>
    <mergeCell ref="B96:B109"/>
    <mergeCell ref="C96:C105"/>
    <mergeCell ref="D96:D97"/>
    <mergeCell ref="E96:E97"/>
    <mergeCell ref="F96:G97"/>
    <mergeCell ref="I96:I97"/>
    <mergeCell ref="K96:K97"/>
    <mergeCell ref="O96:T97"/>
    <mergeCell ref="V96:V112"/>
    <mergeCell ref="D98:D99"/>
    <mergeCell ref="E98:E99"/>
    <mergeCell ref="F98:G99"/>
    <mergeCell ref="I98:I99"/>
    <mergeCell ref="K98:K99"/>
    <mergeCell ref="O98:T99"/>
    <mergeCell ref="D100:D101"/>
    <mergeCell ref="E100:E101"/>
    <mergeCell ref="F100:G101"/>
    <mergeCell ref="I100:I101"/>
    <mergeCell ref="K100:K101"/>
    <mergeCell ref="O100:T101"/>
    <mergeCell ref="D102:D103"/>
    <mergeCell ref="F102:G102"/>
    <mergeCell ref="O102:T102"/>
    <mergeCell ref="F103:G103"/>
    <mergeCell ref="O103:T103"/>
    <mergeCell ref="D104:D105"/>
    <mergeCell ref="E104:E105"/>
    <mergeCell ref="F104:G105"/>
    <mergeCell ref="I104:I105"/>
    <mergeCell ref="K104:K105"/>
    <mergeCell ref="O104:T105"/>
    <mergeCell ref="A106:A115"/>
    <mergeCell ref="O107:R107"/>
    <mergeCell ref="C109:C112"/>
    <mergeCell ref="A117:A119"/>
    <mergeCell ref="B117:V117"/>
    <mergeCell ref="I118:K118"/>
    <mergeCell ref="F119:G119"/>
    <mergeCell ref="O119:T119"/>
    <mergeCell ref="A120:A126"/>
    <mergeCell ref="B120:B131"/>
    <mergeCell ref="C120:C127"/>
    <mergeCell ref="F120:G120"/>
    <mergeCell ref="O120:T120"/>
    <mergeCell ref="V120:V135"/>
    <mergeCell ref="D121:D122"/>
    <mergeCell ref="E121:E122"/>
    <mergeCell ref="F121:G122"/>
    <mergeCell ref="I121:I123"/>
    <mergeCell ref="K121:K123"/>
    <mergeCell ref="O121:T122"/>
    <mergeCell ref="F123:G123"/>
    <mergeCell ref="O123:T124"/>
    <mergeCell ref="D124:D125"/>
    <mergeCell ref="E124:E125"/>
    <mergeCell ref="F124:G125"/>
    <mergeCell ref="I124:I125"/>
    <mergeCell ref="K124:K125"/>
    <mergeCell ref="O125:T126"/>
    <mergeCell ref="D126:D127"/>
    <mergeCell ref="E126:E127"/>
    <mergeCell ref="F126:G127"/>
    <mergeCell ref="I126:I127"/>
    <mergeCell ref="K126:K127"/>
    <mergeCell ref="O127:T127"/>
    <mergeCell ref="A128:A137"/>
    <mergeCell ref="O129:R129"/>
    <mergeCell ref="C131:C135"/>
    <mergeCell ref="A139:A141"/>
    <mergeCell ref="B139:V139"/>
    <mergeCell ref="I140:K140"/>
    <mergeCell ref="F141:G141"/>
    <mergeCell ref="O141:T141"/>
    <mergeCell ref="A142:A152"/>
    <mergeCell ref="B142:B157"/>
    <mergeCell ref="C142:C153"/>
    <mergeCell ref="D142:D143"/>
    <mergeCell ref="E142:E143"/>
    <mergeCell ref="F142:G143"/>
    <mergeCell ref="I142:I143"/>
    <mergeCell ref="K142:K143"/>
    <mergeCell ref="O142:T143"/>
    <mergeCell ref="V142:V161"/>
    <mergeCell ref="D144:D145"/>
    <mergeCell ref="E144:E145"/>
    <mergeCell ref="F144:G145"/>
    <mergeCell ref="I144:I145"/>
    <mergeCell ref="K144:K145"/>
    <mergeCell ref="O144:T145"/>
    <mergeCell ref="D146:D149"/>
    <mergeCell ref="E146:E149"/>
    <mergeCell ref="F146:G149"/>
    <mergeCell ref="I146:I149"/>
    <mergeCell ref="K146:K149"/>
    <mergeCell ref="O146:T149"/>
    <mergeCell ref="D150:D151"/>
    <mergeCell ref="E150:E151"/>
    <mergeCell ref="F150:G151"/>
    <mergeCell ref="I150:I151"/>
    <mergeCell ref="K150:K151"/>
    <mergeCell ref="O150:T151"/>
    <mergeCell ref="D152:D153"/>
    <mergeCell ref="E152:E153"/>
    <mergeCell ref="F152:G153"/>
    <mergeCell ref="I152:I153"/>
    <mergeCell ref="K152:K153"/>
    <mergeCell ref="O152:T153"/>
    <mergeCell ref="A154:A164"/>
    <mergeCell ref="O155:R155"/>
    <mergeCell ref="C157:C161"/>
    <mergeCell ref="D157:D158"/>
    <mergeCell ref="E157:E158"/>
    <mergeCell ref="F157:F158"/>
    <mergeCell ref="G157:G158"/>
    <mergeCell ref="I157:I158"/>
    <mergeCell ref="K157:K158"/>
    <mergeCell ref="O157:O158"/>
    <mergeCell ref="Q157:Q158"/>
    <mergeCell ref="Q159:Q160"/>
    <mergeCell ref="D159:D160"/>
    <mergeCell ref="E159:E160"/>
    <mergeCell ref="F159:F160"/>
    <mergeCell ref="G159:G160"/>
    <mergeCell ref="I159:I160"/>
    <mergeCell ref="K159:K160"/>
    <mergeCell ref="O159:O160"/>
    <mergeCell ref="A166:A167"/>
    <mergeCell ref="I166:K166"/>
    <mergeCell ref="F167:G167"/>
    <mergeCell ref="O167:T167"/>
    <mergeCell ref="A168:A174"/>
    <mergeCell ref="B168:B179"/>
    <mergeCell ref="C168:C175"/>
    <mergeCell ref="D168:D169"/>
    <mergeCell ref="E168:E169"/>
    <mergeCell ref="F168:G169"/>
    <mergeCell ref="I168:I169"/>
    <mergeCell ref="K168:K169"/>
    <mergeCell ref="O168:T169"/>
    <mergeCell ref="V168:V181"/>
    <mergeCell ref="O170:T172"/>
    <mergeCell ref="D170:D172"/>
    <mergeCell ref="E170:E172"/>
    <mergeCell ref="F170:G172"/>
    <mergeCell ref="I170:I172"/>
    <mergeCell ref="K170:K172"/>
    <mergeCell ref="F173:G173"/>
    <mergeCell ref="O173:T173"/>
    <mergeCell ref="D174:D175"/>
    <mergeCell ref="E174:E175"/>
    <mergeCell ref="F174:G175"/>
    <mergeCell ref="I174:I175"/>
    <mergeCell ref="K174:K175"/>
    <mergeCell ref="O174:T175"/>
    <mergeCell ref="A176:A184"/>
    <mergeCell ref="O177:R177"/>
    <mergeCell ref="C179:C181"/>
  </mergeCells>
  <conditionalFormatting sqref="C3:C4 V4 V6">
    <cfRule type="expression" priority="6" dxfId="0">
      <formula>LEN(TRIM(C3))=0</formula>
    </cfRule>
  </conditionalFormatting>
  <conditionalFormatting sqref="P9:P10 P17:P21 P29 P44:P45 P57 P65:P71 P77 P83:P87 P96 P120 P155:P157 P177:P179 P128:P131 P15">
    <cfRule type="cellIs" priority="5" dxfId="1" operator="greaterThan">
      <formula>49</formula>
    </cfRule>
  </conditionalFormatting>
  <conditionalFormatting sqref="P108:P114 P133:P138 P159:P165 P181:P185">
    <cfRule type="cellIs" priority="4" dxfId="2" operator="greaterThan">
      <formula>49</formula>
    </cfRule>
  </conditionalFormatting>
  <conditionalFormatting sqref="P33:P36">
    <cfRule type="cellIs" priority="2" dxfId="3" operator="greaterThan" stopIfTrue="1">
      <formula>49</formula>
    </cfRule>
  </conditionalFormatting>
  <conditionalFormatting sqref="P46:P49">
    <cfRule type="cellIs" priority="1" dxfId="4" operator="greaterThan" stopIfTrue="1">
      <formula>49</formula>
    </cfRule>
  </conditionalFormatting>
  <printOptions headings="0" gridLines="0" gridLinesSet="0"/>
  <pageMargins left="0.70833333333333315" right="0.70833333333333315" top="0.66000000000000003" bottom="0.40000000000000008" header="0.5" footer="0.5"/>
  <pageSetup paperSize="8" orientation="landscape"/>
  <headerFooter>
    <oddHeader>&amp;C&amp;"Calibri,Normal"&amp;18MODALITÉS DE CONTRÔLE DES CONNAISSANCES ET DES COMPÉTENCES
CONTRÔLE CONTINU</oddHeader>
    <oddFooter>&amp;C&amp;"Calibri,Normal"Page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showGridLines="0" workbookViewId="0" zoomScale="100">
      <selection activeCell="C2" activeCellId="0" sqref="C2"/>
    </sheetView>
  </sheetViews>
  <sheetFormatPr baseColWidth="10" defaultColWidth="9.375" defaultRowHeight="14.25"/>
  <sheetData>
    <row ht="13.5" customHeight="1" r="1">
      <c r="A1" s="348" t="s">
        <v>120</v>
      </c>
      <c r="B1" s="349"/>
      <c r="C1" s="349"/>
      <c r="D1" s="349"/>
      <c r="E1" s="349"/>
    </row>
    <row ht="13.5" customHeight="1" r="2">
      <c r="A2" s="349"/>
      <c r="B2" s="349"/>
      <c r="C2" s="349"/>
      <c r="D2" s="349"/>
      <c r="E2" s="349"/>
    </row>
    <row ht="13.5" customHeight="1" r="3">
      <c r="A3" s="350" t="s">
        <v>121</v>
      </c>
      <c r="B3" s="349"/>
      <c r="C3" s="349"/>
      <c r="D3" s="349"/>
      <c r="E3" s="349"/>
    </row>
    <row ht="13.5" customHeight="1" r="4">
      <c r="A4" s="350" t="s">
        <v>38</v>
      </c>
      <c r="B4" s="349"/>
      <c r="C4" s="349"/>
      <c r="D4" s="349"/>
      <c r="E4" s="349"/>
    </row>
    <row ht="13.5" customHeight="1" r="5">
      <c r="A5" s="349"/>
      <c r="B5" s="349"/>
      <c r="C5" s="349"/>
      <c r="D5" s="349"/>
      <c r="E5" s="349"/>
    </row>
    <row ht="13.5" customHeight="1" r="6">
      <c r="A6" s="349"/>
      <c r="B6" s="349"/>
      <c r="C6" s="349"/>
      <c r="D6" s="349"/>
      <c r="E6" s="349"/>
    </row>
    <row ht="13.5" customHeight="1" r="7">
      <c r="A7" s="349"/>
      <c r="B7" s="349"/>
      <c r="C7" s="349"/>
      <c r="D7" s="349"/>
      <c r="E7" s="349"/>
    </row>
    <row ht="13.5" customHeight="1" r="8">
      <c r="A8" s="349"/>
      <c r="B8" s="349"/>
      <c r="C8" s="349"/>
      <c r="D8" s="349"/>
      <c r="E8" s="349"/>
    </row>
    <row ht="13.5" customHeight="1" r="9">
      <c r="A9" s="349"/>
      <c r="B9" s="349"/>
      <c r="C9" s="349"/>
      <c r="D9" s="349"/>
      <c r="E9" s="349"/>
    </row>
    <row ht="13.5" customHeight="1" r="10">
      <c r="A10" s="349"/>
      <c r="B10" s="349"/>
      <c r="C10" s="349"/>
      <c r="D10" s="349"/>
      <c r="E10" s="349"/>
    </row>
  </sheetData>
  <printOptions headings="0" gridLines="0" gridLinesSet="0"/>
  <pageMargins left="0.69999999999999996" right="0.69999999999999996" top="0.75" bottom="0.75" header="0.5" footer="0.5"/>
  <pageSetup paperSize="9" orientation="portrait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ONLYOFFICE/5.2.4.94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